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2 - ŽST Bohumín obvod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02 - ŽST Bohumín obvod...'!$C$122:$K$210</definedName>
    <definedName name="_xlnm.Print_Area" localSheetId="1">'SO 02 - ŽST Bohumín obvod...'!$C$4:$J$76,'SO 02 - ŽST Bohumín obvod...'!$C$82:$J$104,'SO 02 - ŽST Bohumín obvod...'!$C$110:$K$210</definedName>
    <definedName name="_xlnm.Print_Titles" localSheetId="1">'SO 02 - ŽST Bohumín obvod...'!$122:$122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10"/>
  <c r="BH210"/>
  <c r="BG210"/>
  <c r="BF210"/>
  <c r="T210"/>
  <c r="T209"/>
  <c r="R210"/>
  <c r="R209"/>
  <c r="P210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85"/>
  <c i="1" r="L90"/>
  <c r="AM90"/>
  <c r="AM89"/>
  <c r="L89"/>
  <c r="AM87"/>
  <c r="L87"/>
  <c r="L85"/>
  <c r="L84"/>
  <c i="2" r="BK180"/>
  <c r="BK128"/>
  <c r="BK176"/>
  <c r="BK139"/>
  <c r="BK140"/>
  <c r="BK194"/>
  <c r="J146"/>
  <c r="BK201"/>
  <c r="BK166"/>
  <c r="BK202"/>
  <c r="J134"/>
  <c r="J163"/>
  <c r="BK129"/>
  <c r="BK173"/>
  <c r="BK141"/>
  <c r="BK172"/>
  <c r="BK137"/>
  <c r="BK203"/>
  <c r="BK152"/>
  <c r="BK154"/>
  <c r="J184"/>
  <c r="J142"/>
  <c r="BK164"/>
  <c r="J210"/>
  <c r="BK193"/>
  <c r="BK178"/>
  <c r="BK132"/>
  <c r="J133"/>
  <c r="J207"/>
  <c r="BK182"/>
  <c r="BK163"/>
  <c r="J128"/>
  <c r="J144"/>
  <c r="J175"/>
  <c r="J162"/>
  <c r="J164"/>
  <c r="BK200"/>
  <c r="J167"/>
  <c r="J143"/>
  <c r="BK197"/>
  <c r="J158"/>
  <c r="BK131"/>
  <c r="BK189"/>
  <c r="J166"/>
  <c r="BK150"/>
  <c r="BK149"/>
  <c r="BK126"/>
  <c r="J196"/>
  <c r="BK177"/>
  <c r="BK147"/>
  <c i="1" r="AS94"/>
  <c i="2" r="J173"/>
  <c r="BK158"/>
  <c r="BK207"/>
  <c r="J171"/>
  <c r="J138"/>
  <c r="BK190"/>
  <c r="J195"/>
  <c r="BK155"/>
  <c r="BK186"/>
  <c r="BK162"/>
  <c r="J200"/>
  <c r="BK127"/>
  <c r="J150"/>
  <c r="BK196"/>
  <c r="BK175"/>
  <c r="BK161"/>
  <c r="J172"/>
  <c r="BK136"/>
  <c r="J203"/>
  <c r="J185"/>
  <c r="BK168"/>
  <c r="BK157"/>
  <c r="BK204"/>
  <c r="BK195"/>
  <c r="BK148"/>
  <c r="BK133"/>
  <c r="J201"/>
  <c r="J135"/>
  <c r="J189"/>
  <c r="BK146"/>
  <c r="J140"/>
  <c r="J161"/>
  <c r="BK159"/>
  <c r="J192"/>
  <c r="J151"/>
  <c r="J129"/>
  <c r="J208"/>
  <c r="BK167"/>
  <c r="BK138"/>
  <c r="J204"/>
  <c r="J179"/>
  <c r="J153"/>
  <c r="J199"/>
  <c r="J147"/>
  <c r="BK169"/>
  <c r="J160"/>
  <c r="BK179"/>
  <c r="J155"/>
  <c r="J176"/>
  <c r="BK134"/>
  <c r="BK199"/>
  <c r="J168"/>
  <c r="BK208"/>
  <c r="BK144"/>
  <c r="J187"/>
  <c r="BK170"/>
  <c r="J190"/>
  <c r="BK183"/>
  <c r="J136"/>
  <c r="J154"/>
  <c r="J152"/>
  <c r="BK210"/>
  <c r="BK160"/>
  <c r="J183"/>
  <c r="J178"/>
  <c r="J191"/>
  <c r="BK181"/>
  <c r="J149"/>
  <c r="BK191"/>
  <c r="J145"/>
  <c r="J182"/>
  <c r="BK192"/>
  <c r="BK145"/>
  <c r="BK142"/>
  <c r="J169"/>
  <c r="J202"/>
  <c r="J177"/>
  <c r="J157"/>
  <c r="BK171"/>
  <c r="J127"/>
  <c r="J186"/>
  <c r="J170"/>
  <c r="BK156"/>
  <c r="J180"/>
  <c r="J141"/>
  <c r="J132"/>
  <c r="J165"/>
  <c r="BK165"/>
  <c r="J206"/>
  <c r="J139"/>
  <c r="BK206"/>
  <c r="J159"/>
  <c r="BK135"/>
  <c r="J174"/>
  <c r="J137"/>
  <c r="J193"/>
  <c r="BK153"/>
  <c r="BK184"/>
  <c r="J156"/>
  <c r="BK187"/>
  <c r="BK151"/>
  <c r="J181"/>
  <c r="J148"/>
  <c r="J197"/>
  <c r="BK143"/>
  <c r="BK185"/>
  <c r="J194"/>
  <c r="BK174"/>
  <c r="J131"/>
  <c r="J126"/>
  <c l="1" r="BK188"/>
  <c r="J188"/>
  <c r="J100"/>
  <c r="T130"/>
  <c r="BK198"/>
  <c r="J198"/>
  <c r="J101"/>
  <c r="R125"/>
  <c r="P198"/>
  <c r="R198"/>
  <c r="R130"/>
  <c r="T188"/>
  <c r="T198"/>
  <c r="BK130"/>
  <c r="J130"/>
  <c r="J99"/>
  <c r="BK205"/>
  <c r="J205"/>
  <c r="J102"/>
  <c r="BK125"/>
  <c r="J125"/>
  <c r="J98"/>
  <c r="T125"/>
  <c r="P188"/>
  <c r="P205"/>
  <c r="P125"/>
  <c r="R188"/>
  <c r="T205"/>
  <c r="P130"/>
  <c r="R205"/>
  <c r="BK209"/>
  <c r="J209"/>
  <c r="J103"/>
  <c r="BE126"/>
  <c r="BE132"/>
  <c r="BE145"/>
  <c r="J89"/>
  <c r="BE136"/>
  <c r="BE143"/>
  <c r="BE170"/>
  <c r="BE183"/>
  <c r="BE195"/>
  <c r="BE137"/>
  <c r="BE146"/>
  <c r="BE150"/>
  <c r="BE151"/>
  <c r="BE154"/>
  <c r="BE165"/>
  <c r="BE180"/>
  <c r="BE187"/>
  <c r="BE191"/>
  <c r="BE194"/>
  <c r="BE210"/>
  <c r="BE134"/>
  <c r="BE157"/>
  <c r="BE166"/>
  <c r="BE173"/>
  <c r="BE181"/>
  <c r="BE186"/>
  <c r="BE203"/>
  <c r="BE133"/>
  <c r="BE141"/>
  <c r="BE144"/>
  <c r="BE152"/>
  <c r="BE168"/>
  <c r="BE174"/>
  <c r="BE177"/>
  <c r="BE189"/>
  <c r="BE192"/>
  <c r="BE199"/>
  <c r="BE138"/>
  <c r="BE140"/>
  <c r="BE142"/>
  <c r="BE149"/>
  <c r="BE161"/>
  <c r="BE171"/>
  <c r="BE175"/>
  <c r="BE182"/>
  <c r="BE185"/>
  <c r="BE207"/>
  <c r="BE208"/>
  <c r="E113"/>
  <c r="BE127"/>
  <c r="BE129"/>
  <c r="BE139"/>
  <c r="BE158"/>
  <c r="BE159"/>
  <c r="BE167"/>
  <c r="BE169"/>
  <c r="BE172"/>
  <c r="BE190"/>
  <c r="BE197"/>
  <c r="BE200"/>
  <c r="BE206"/>
  <c r="BE128"/>
  <c r="BE160"/>
  <c r="BE162"/>
  <c r="BE163"/>
  <c r="F92"/>
  <c r="BE131"/>
  <c r="BE147"/>
  <c r="BE153"/>
  <c r="BE155"/>
  <c r="BE156"/>
  <c r="BE164"/>
  <c r="BE176"/>
  <c r="BE178"/>
  <c r="BE179"/>
  <c r="BE184"/>
  <c r="BE193"/>
  <c r="BE196"/>
  <c r="BE201"/>
  <c r="BE202"/>
  <c r="BE204"/>
  <c r="BE135"/>
  <c r="BE148"/>
  <c r="F35"/>
  <c i="1" r="BB95"/>
  <c r="BB94"/>
  <c r="AX94"/>
  <c i="2" r="F34"/>
  <c i="1" r="BA95"/>
  <c r="BA94"/>
  <c r="W30"/>
  <c i="2" r="F37"/>
  <c i="1" r="BD95"/>
  <c r="BD94"/>
  <c r="W33"/>
  <c i="2" r="F36"/>
  <c i="1" r="BC95"/>
  <c r="BC94"/>
  <c r="W32"/>
  <c i="2" r="J34"/>
  <c i="1" r="AW95"/>
  <c i="2" l="1" r="R124"/>
  <c r="R123"/>
  <c r="P124"/>
  <c r="P123"/>
  <c i="1" r="AU95"/>
  <c i="2" r="T124"/>
  <c r="T123"/>
  <c r="BK124"/>
  <c r="J124"/>
  <c r="J97"/>
  <c r="J33"/>
  <c i="1" r="AV95"/>
  <c r="AT95"/>
  <c r="AU94"/>
  <c r="AW94"/>
  <c r="AK30"/>
  <c r="W31"/>
  <c i="2" r="F33"/>
  <c i="1" r="AZ95"/>
  <c r="AZ94"/>
  <c r="AV94"/>
  <c r="AK29"/>
  <c r="AY94"/>
  <c i="2" l="1" r="BK123"/>
  <c r="J123"/>
  <c r="J96"/>
  <c i="1" r="AT94"/>
  <c r="W29"/>
  <c i="2" l="1" r="J30"/>
  <c i="1" r="AG95"/>
  <c r="AG94"/>
  <c r="AK26"/>
  <c r="AK35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<sst xmlns="http://schemas.openxmlformats.org/spreadsheetml/2006/main">
  <si>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</si>
  <si>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</si>
  <si>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</si>
  <si>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</si>
  <si>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</si>
  <si>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{d1b6c20b-3ec8-4197-b750-24d9c04f0b2c}</t>
  </si>
  <si>
    <t>0,001</t>
  </si>
  <si>
    <t>21</t>
  </si>
  <si>
    <t>0,01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</si>
  <si>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</si>
  <si>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</si>
  <si>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</si>
  <si>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</si>
  <si>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</si>
  <si>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63520056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</si>
  <si>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</si>
  <si>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</si>
  <si>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TV v ŽST Bohumín Vrbice a TK Bohumín Vrbice – st.hr</t>
  </si>
  <si>
    <t>KSO:</t>
  </si>
  <si>
    <t>CC-CZ:</t>
  </si>
  <si>
    <t>Místo:</t>
  </si>
  <si>
    <t>ŽST Bohumín obvod Vrbice</t>
  </si>
  <si>
    <t>Datum:</t>
  </si>
  <si>
    <t>31. 8. 2023</t>
  </si>
  <si>
    <t>Zadavatel:</t>
  </si>
  <si>
    <t>IČ:</t>
  </si>
  <si>
    <t xml:space="preserve">SŽ s.o., OŘ Ostrava </t>
  </si>
  <si>
    <t>DIČ:</t>
  </si>
  <si>
    <t>Uchazeč:</t>
  </si>
  <si>
    <t>Vyplň údaj</t>
  </si>
  <si>
    <t>Projektant:</t>
  </si>
  <si>
    <t>SUDOP Brno spol.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</si>
  <si>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</si>
  <si>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</si>
  <si>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</si>
  <si>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</si>
  <si>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</si>
  <si>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</si>
  <si>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</si>
  <si>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</si>
  <si>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</si>
  <si>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</si>
  <si>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</si>
  <si>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</si>
  <si>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</si>
  <si>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</si>
  <si>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</si>
  <si>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</si>
  <si>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</si>
  <si>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</si>
  <si>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</si>
  <si>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</si>
  <si>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</si>
  <si>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</si>
  <si>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</si>
  <si>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</si>
  <si>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</si>
  <si>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</si>
  <si>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</si>
  <si>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</si>
  <si>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</si>
  <si>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</si>
  <si>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</si>
  <si>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</si>
  <si>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</si>
  <si>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</si>
  <si>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</si>
  <si>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</si>
  <si>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</si>
  <si>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</si>
  <si>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</si>
  <si>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</si>
  <si>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</si>
  <si>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</si>
  <si>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</si>
  <si>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</si>
  <si>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</si>
  <si>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</si>
  <si>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</si>
  <si>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</si>
  <si>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</si>
  <si>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</si>
  <si>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STA</t>
  </si>
  <si>
    <t>1</t>
  </si>
  <si>
    <t>{0fd4eabe-72e4-4e6d-b852-093fb8d666d9}</t>
  </si>
  <si>
    <t>2</t>
  </si>
  <si>
    <t>KRYCÍ LIST SOUPISU PRACÍ</t>
  </si>
  <si>
    <t>Objekt:</t>
  </si>
  <si>
    <t>SO 02 - ŽST Bohumín obvod Vrbice</t>
  </si>
  <si>
    <t>Konečný Martin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</si>
  <si>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</si>
  <si>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</si>
  <si>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</si>
  <si>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</si>
  <si>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</si>
  <si>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</si>
  <si>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74971 - Základy TV</t>
  </si>
  <si>
    <t xml:space="preserve">    74973 - Vodiče TV</t>
  </si>
  <si>
    <t xml:space="preserve">    7497.7 - Demontáže TV</t>
  </si>
  <si>
    <t xml:space="preserve">    7498 - Revize, prohlídky a zkoušky</t>
  </si>
  <si>
    <t xml:space="preserve">    XDp - Doprava, poplatky a ostatní</t>
  </si>
  <si>
    <t xml:space="preserve">    VON - Vedlejší a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</si>
  <si>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</si>
  <si>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</si>
  <si>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</si>
  <si>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</si>
  <si>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</si>
  <si>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</si>
  <si>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</si>
  <si>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</si>
  <si>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</si>
  <si>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</si>
  <si>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</si>
  <si>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</si>
  <si>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</si>
  <si>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</si>
  <si>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</si>
  <si>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74971</t>
  </si>
  <si>
    <t>Základy TV</t>
  </si>
  <si>
    <t>K</t>
  </si>
  <si>
    <t>7497153010</t>
  </si>
  <si>
    <t>Obetonování stávajícího základu trakčního vedení včetně výkopu, vrtání, svařování, záhozu - obsahuje i cenu za bourání betonové hlavičky základu, odtěžení terénu pro bednění, upevnění KARI sítě na stávající základ, osazení bednění, betonáž a geodetické značky</t>
  </si>
  <si>
    <t>m3</t>
  </si>
  <si>
    <t>Sborník UOŽI 01 2023</t>
  </si>
  <si>
    <t>512</t>
  </si>
  <si>
    <t>988403264</t>
  </si>
  <si>
    <t>M</t>
  </si>
  <si>
    <t>7497100120</t>
  </si>
  <si>
    <t xml:space="preserve">Základy trakčního vedení  Materiál pro obetonování stávajícího základu TV-beton,výstuže,sítě KARI</t>
  </si>
  <si>
    <t>840671849</t>
  </si>
  <si>
    <t>3</t>
  </si>
  <si>
    <t>7497258015</t>
  </si>
  <si>
    <t>Montáž hlavičky na základ trakčního vedení typ HP</t>
  </si>
  <si>
    <t>kus</t>
  </si>
  <si>
    <t>-2064911808</t>
  </si>
  <si>
    <t>4</t>
  </si>
  <si>
    <t>7497200600</t>
  </si>
  <si>
    <t xml:space="preserve">Stožáry trakčního vedení  Hlavička na základ TV typu HP</t>
  </si>
  <si>
    <t>1332229625</t>
  </si>
  <si>
    <t>74973</t>
  </si>
  <si>
    <t>Vodiče TV</t>
  </si>
  <si>
    <t>5</t>
  </si>
  <si>
    <t>7497350020</t>
  </si>
  <si>
    <t>Montáž závěsu na konzole bez přídavného lana</t>
  </si>
  <si>
    <t>-1897368534</t>
  </si>
  <si>
    <t>6</t>
  </si>
  <si>
    <t>7497300020</t>
  </si>
  <si>
    <t xml:space="preserve">Vodiče trakčního vedení  Závěs na konzole</t>
  </si>
  <si>
    <t>8</t>
  </si>
  <si>
    <t>-275598513</t>
  </si>
  <si>
    <t>7</t>
  </si>
  <si>
    <t>7497350040</t>
  </si>
  <si>
    <t>Výměna jednoho izolátoru v rameni trakčního vedení nebo SIK-u</t>
  </si>
  <si>
    <t>-1836884114</t>
  </si>
  <si>
    <t>7497300040</t>
  </si>
  <si>
    <t xml:space="preserve">Vodiče trakčního vedení  Materiál podsestavení pro výměnu jednoho izolátoru v rameni TV nebo SIK-u</t>
  </si>
  <si>
    <t>-1884363631</t>
  </si>
  <si>
    <t>9</t>
  </si>
  <si>
    <t>7497300050</t>
  </si>
  <si>
    <t xml:space="preserve">Vodiče trakčního vedení  Příplatek 2x plastový izolátor do ramena TV nebo SIK-u</t>
  </si>
  <si>
    <t>-198987653</t>
  </si>
  <si>
    <t>10</t>
  </si>
  <si>
    <t>7497350045</t>
  </si>
  <si>
    <t>Montáž držáku bočního</t>
  </si>
  <si>
    <t>55964896</t>
  </si>
  <si>
    <t>11</t>
  </si>
  <si>
    <t>7497300060</t>
  </si>
  <si>
    <t xml:space="preserve">Vodiče trakčního vedení  Boční držák</t>
  </si>
  <si>
    <t>-1567645278</t>
  </si>
  <si>
    <t>12</t>
  </si>
  <si>
    <t>7497350070</t>
  </si>
  <si>
    <t>Uvolnění a zpětná montáž troleje nebo nosného lana z ramene trakčního vedení, SIK, závěsu</t>
  </si>
  <si>
    <t>-1225804673</t>
  </si>
  <si>
    <t>13</t>
  </si>
  <si>
    <t>7497350190</t>
  </si>
  <si>
    <t>Montáž křížení sestav</t>
  </si>
  <si>
    <t>-1771257102</t>
  </si>
  <si>
    <t>14</t>
  </si>
  <si>
    <t>7497300240</t>
  </si>
  <si>
    <t xml:space="preserve">Vodiče trakčního vedení  Křížení sestav</t>
  </si>
  <si>
    <t>1531136954</t>
  </si>
  <si>
    <t>7497350200</t>
  </si>
  <si>
    <t>Montáž věšáku troleje</t>
  </si>
  <si>
    <t>-1277575480</t>
  </si>
  <si>
    <t>16</t>
  </si>
  <si>
    <t>7497700080</t>
  </si>
  <si>
    <t xml:space="preserve">Konstrukční prvky trakčního vedení  Spojka vrubová pro lano Bz 10mm2, např. K48/I</t>
  </si>
  <si>
    <t>1842762685</t>
  </si>
  <si>
    <t>17</t>
  </si>
  <si>
    <t>7497300515</t>
  </si>
  <si>
    <t xml:space="preserve">Vodiče trakčního vedení  lano Bz 10 mm2</t>
  </si>
  <si>
    <t>m</t>
  </si>
  <si>
    <t>-1995564871</t>
  </si>
  <si>
    <t>18</t>
  </si>
  <si>
    <t>7497300250</t>
  </si>
  <si>
    <t xml:space="preserve">Vodiče trakčního vedení  Svorka věšáková bronzová pro lano Bz10 mm2, např. T33/I</t>
  </si>
  <si>
    <t>862930541</t>
  </si>
  <si>
    <t>19</t>
  </si>
  <si>
    <t>7497350210</t>
  </si>
  <si>
    <t>Demontáž a opětovná montáž proudového propojení</t>
  </si>
  <si>
    <t>-1698257611</t>
  </si>
  <si>
    <t>20</t>
  </si>
  <si>
    <t>7497300270</t>
  </si>
  <si>
    <t xml:space="preserve">Vodiče trakčního vedení  Proudová propojení</t>
  </si>
  <si>
    <t>625914530</t>
  </si>
  <si>
    <t>7497350215</t>
  </si>
  <si>
    <t>Demontáž a opětovná montáž přeponky nad výhybkou</t>
  </si>
  <si>
    <t>-611679721</t>
  </si>
  <si>
    <t>22</t>
  </si>
  <si>
    <t>7497350230</t>
  </si>
  <si>
    <t>Montáž spojky - svorky dvou lan nebo troleje a lana</t>
  </si>
  <si>
    <t>1710714526</t>
  </si>
  <si>
    <t>23</t>
  </si>
  <si>
    <t>7497300280</t>
  </si>
  <si>
    <t xml:space="preserve">Vodiče trakčního vedení  Spojka 2 lan nebo TR + lana</t>
  </si>
  <si>
    <t>530436710</t>
  </si>
  <si>
    <t>24</t>
  </si>
  <si>
    <t>7497350235</t>
  </si>
  <si>
    <t>Montáž spojky - svorky izolované trolejové</t>
  </si>
  <si>
    <t>936018110</t>
  </si>
  <si>
    <t>25</t>
  </si>
  <si>
    <t>7497300290</t>
  </si>
  <si>
    <t xml:space="preserve">Vodiče trakčního vedení  Izolovaná spojka troleje</t>
  </si>
  <si>
    <t>-841289210</t>
  </si>
  <si>
    <t>26</t>
  </si>
  <si>
    <t>7497350360</t>
  </si>
  <si>
    <t>Kotvení lana jednoho nebo dvou 50-70 mm2 na stožár BP</t>
  </si>
  <si>
    <t>650485384</t>
  </si>
  <si>
    <t>27</t>
  </si>
  <si>
    <t>7497300420</t>
  </si>
  <si>
    <t xml:space="preserve">Vodiče trakčního vedení  Pérové kotvení jednoho nebo dvou lan 50-70 mm2 na BP s izolací</t>
  </si>
  <si>
    <t>-648964461</t>
  </si>
  <si>
    <t>28</t>
  </si>
  <si>
    <t>7497350365</t>
  </si>
  <si>
    <t>Kotvení lana 50-70 mm2 na stožár T</t>
  </si>
  <si>
    <t>234567433</t>
  </si>
  <si>
    <t>29</t>
  </si>
  <si>
    <t>7497350370</t>
  </si>
  <si>
    <t>Kotvení lana oboustranné nebo pevné a pérové 50-70 mm2 na stožár T</t>
  </si>
  <si>
    <t>678627548</t>
  </si>
  <si>
    <t>30</t>
  </si>
  <si>
    <t>7497300450</t>
  </si>
  <si>
    <t xml:space="preserve">Vodiče trakčního vedení  Oboustranné nebo pevné a pérové kotv. lana 50-70 mm2 na T</t>
  </si>
  <si>
    <t>-958379294</t>
  </si>
  <si>
    <t>31</t>
  </si>
  <si>
    <t>7497350385</t>
  </si>
  <si>
    <t>Kotvení lana pevné jednoho nebo dvou příčných nosných lan na stožár BP</t>
  </si>
  <si>
    <t>-725770412</t>
  </si>
  <si>
    <t>32</t>
  </si>
  <si>
    <t>7497300480</t>
  </si>
  <si>
    <t xml:space="preserve">Vodiče trakčního vedení  Pevné kotvení jednoho nebo dvou příčných NL na BP</t>
  </si>
  <si>
    <t>-953727920</t>
  </si>
  <si>
    <t>33</t>
  </si>
  <si>
    <t>7497300440</t>
  </si>
  <si>
    <t xml:space="preserve">Vodiče trakčního vedení  Kotvení lana 50-70 mm2 na T</t>
  </si>
  <si>
    <t>1884189130</t>
  </si>
  <si>
    <t>34</t>
  </si>
  <si>
    <t>7497350410</t>
  </si>
  <si>
    <t>Montáž proudového propojení směrových lan dvou</t>
  </si>
  <si>
    <t>-352811930</t>
  </si>
  <si>
    <t>35</t>
  </si>
  <si>
    <t>7497300500</t>
  </si>
  <si>
    <t xml:space="preserve">Vodiče trakčního vedení  Proudové propojení dvou směrových lan</t>
  </si>
  <si>
    <t>295522637</t>
  </si>
  <si>
    <t>36</t>
  </si>
  <si>
    <t>7497350420</t>
  </si>
  <si>
    <t>Vložení izolace v podélných a příčných polích</t>
  </si>
  <si>
    <t>-1087534125</t>
  </si>
  <si>
    <t>37</t>
  </si>
  <si>
    <t>7497300510</t>
  </si>
  <si>
    <t xml:space="preserve">Vodiče trakčního vedení  Vložená izolace v podélných a příčných polích</t>
  </si>
  <si>
    <t>1120159884</t>
  </si>
  <si>
    <t>38</t>
  </si>
  <si>
    <t>7497350430</t>
  </si>
  <si>
    <t>Tažení směrového, příčného lana do 120 mm2 Bz, Cu</t>
  </si>
  <si>
    <t>1045863139</t>
  </si>
  <si>
    <t>39</t>
  </si>
  <si>
    <t>7497300540</t>
  </si>
  <si>
    <t xml:space="preserve">Vodiče trakčního vedení  lano 50 mm2 Bz (např. lano nosné, směrové, příčné, pevných bodů, odtahů)</t>
  </si>
  <si>
    <t>1465331758</t>
  </si>
  <si>
    <t>40</t>
  </si>
  <si>
    <t>7497350442</t>
  </si>
  <si>
    <t>Montáž pohyblivého kotvení sestavy trakčního vedení troleje a nosného lana na stožár BP 10 kN</t>
  </si>
  <si>
    <t>761350786</t>
  </si>
  <si>
    <t>41</t>
  </si>
  <si>
    <t>7497300570</t>
  </si>
  <si>
    <t xml:space="preserve">Vodiče trakčního vedení  Pohyb. kotvení sestavy TV, TR+NL na BP - 10kN</t>
  </si>
  <si>
    <t>945678977</t>
  </si>
  <si>
    <t>42</t>
  </si>
  <si>
    <t>7497350700</t>
  </si>
  <si>
    <t>Tažení nosného lana do 120 mm2 Bz, Cu</t>
  </si>
  <si>
    <t>-708339257</t>
  </si>
  <si>
    <t>43</t>
  </si>
  <si>
    <t>7497300520</t>
  </si>
  <si>
    <t xml:space="preserve">Vodiče trakčního vedení  lano 50 mm2 Fe (např. lano ochranné, pevných bodů, odtahů)</t>
  </si>
  <si>
    <t>-1348221704</t>
  </si>
  <si>
    <t>44</t>
  </si>
  <si>
    <t>7497350720</t>
  </si>
  <si>
    <t>Výšková regulace troleje</t>
  </si>
  <si>
    <t>350106792</t>
  </si>
  <si>
    <t>45</t>
  </si>
  <si>
    <t>7497350734</t>
  </si>
  <si>
    <t>Montáž definitivní regulace pohyblivého kotvení nosného lana a troleje</t>
  </si>
  <si>
    <t>-2121833382</t>
  </si>
  <si>
    <t>46</t>
  </si>
  <si>
    <t>7497350750</t>
  </si>
  <si>
    <t>Zajištění kotvení nosného lana a troleje všech sestavení</t>
  </si>
  <si>
    <t>1803611923</t>
  </si>
  <si>
    <t>47</t>
  </si>
  <si>
    <t>7497351400</t>
  </si>
  <si>
    <t>Upevnění konzol středové, stranové</t>
  </si>
  <si>
    <t>-300172649</t>
  </si>
  <si>
    <t>48</t>
  </si>
  <si>
    <t>7497301800</t>
  </si>
  <si>
    <t xml:space="preserve">Vodiče trakčního vedení  Materiál sestavení pro upevnění konzol středové,stranové</t>
  </si>
  <si>
    <t>1162139021</t>
  </si>
  <si>
    <t>49</t>
  </si>
  <si>
    <t>7497351405</t>
  </si>
  <si>
    <t>Upevnění konzol dvou konzol</t>
  </si>
  <si>
    <t>-1088538828</t>
  </si>
  <si>
    <t>50</t>
  </si>
  <si>
    <t>7497301810</t>
  </si>
  <si>
    <t xml:space="preserve">Vodiče trakčního vedení  Materiál sestavení pro upevnění 2 konzol</t>
  </si>
  <si>
    <t>-645685279</t>
  </si>
  <si>
    <t>51</t>
  </si>
  <si>
    <t>7497350040R</t>
  </si>
  <si>
    <t>-1798123203</t>
  </si>
  <si>
    <t>52</t>
  </si>
  <si>
    <t>7497300040R</t>
  </si>
  <si>
    <t>-1187859401</t>
  </si>
  <si>
    <t>53</t>
  </si>
  <si>
    <t>7497350105R</t>
  </si>
  <si>
    <t>Montáž závěsu nosného lana na bráně regulovaného</t>
  </si>
  <si>
    <t>1839155449</t>
  </si>
  <si>
    <t>54</t>
  </si>
  <si>
    <t>7497300100R</t>
  </si>
  <si>
    <t xml:space="preserve">Vodiče trakčního vedení  Závěs nosného lana na bráně regulovaný</t>
  </si>
  <si>
    <t>275772092</t>
  </si>
  <si>
    <t>55</t>
  </si>
  <si>
    <t>7497350130R</t>
  </si>
  <si>
    <t>Montáž závěsu regulovatelného na bráně</t>
  </si>
  <si>
    <t>-1135342159</t>
  </si>
  <si>
    <t>56</t>
  </si>
  <si>
    <t>7497300150R</t>
  </si>
  <si>
    <t xml:space="preserve">Vodiče trakčního vedení  Regulovatelný závěs na bráně</t>
  </si>
  <si>
    <t>2060614401</t>
  </si>
  <si>
    <t>57</t>
  </si>
  <si>
    <t>7497351590</t>
  </si>
  <si>
    <t>Montáž ukolejnění s průrazkou T, P, 2T, BP, DS, OK - 1 vodič</t>
  </si>
  <si>
    <t>846451631</t>
  </si>
  <si>
    <t>58</t>
  </si>
  <si>
    <t>7497301980</t>
  </si>
  <si>
    <t xml:space="preserve">Vodiče trakčního vedení  Ukolejnění s průrazkou T, P, 2T, BP, DS, OK - 1 vodič</t>
  </si>
  <si>
    <t>1497462066</t>
  </si>
  <si>
    <t>59</t>
  </si>
  <si>
    <t>7497351610</t>
  </si>
  <si>
    <t>Montáž ukolejnění s průrazkou výzt. dvojice 2T, 2P - 1 vodič</t>
  </si>
  <si>
    <t>-1325714160</t>
  </si>
  <si>
    <t>60</t>
  </si>
  <si>
    <t>7497302000</t>
  </si>
  <si>
    <t xml:space="preserve">Vodiče trakčního vedení  Ukolejnění s průrazkou výzt. dvojice 2T, 2P - 1 vodič</t>
  </si>
  <si>
    <t>839440328</t>
  </si>
  <si>
    <t>61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</si>
  <si>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</si>
  <si>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</si>
  <si>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</si>
  <si>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539146437</t>
  </si>
  <si>
    <t>7497.7</t>
  </si>
  <si>
    <t>Demontáže TV</t>
  </si>
  <si>
    <t>62</t>
  </si>
  <si>
    <t>7497371025</t>
  </si>
  <si>
    <t>Demontáže zařízení trakčního vedení závěsu odtahu troleje, nosného lana - demontáž stávajícího zařízení se všemi pomocnými doplňujícími úpravami</t>
  </si>
  <si>
    <t>621117459</t>
  </si>
  <si>
    <t>63</t>
  </si>
  <si>
    <t>7497371030</t>
  </si>
  <si>
    <t>Demontáže zařízení trakčního vedení závěsu příčných lan směrových, nosných - demontáž stávajícího zařízení se všemi pomocnými doplňujícími úpravami, včetně kotvení</t>
  </si>
  <si>
    <t>-187333418</t>
  </si>
  <si>
    <t>64</t>
  </si>
  <si>
    <t>7497371040</t>
  </si>
  <si>
    <t>Demontáže zařízení trakčního vedení závěsu věšáku - demontáž stávajícího zařízení se všemi pomocnými doplňujícími úpravami, úplná</t>
  </si>
  <si>
    <t>-244407507</t>
  </si>
  <si>
    <t>65</t>
  </si>
  <si>
    <t>7497371045</t>
  </si>
  <si>
    <t>Demontáže zařízení trakčního vedení závěsu podélné nebo příčné proudové propojky - demontáž stávajícího zařízení se všemi pomocnými doplňujícími úpravami</t>
  </si>
  <si>
    <t>-230871783</t>
  </si>
  <si>
    <t>66</t>
  </si>
  <si>
    <t>7497371050</t>
  </si>
  <si>
    <t>Demontáže zařízení trakčního vedení závěsu spojky - demontáž stávajícího zařízení se všemi pomocnými doplňujícími úpravami, úplná</t>
  </si>
  <si>
    <t>727735086</t>
  </si>
  <si>
    <t>67</t>
  </si>
  <si>
    <t>7497371065</t>
  </si>
  <si>
    <t>Demontáže zařízení trakčního vedení závěsu vložené izolace - demontáž stávajícího zařízení se všemi pomocnými doplňujícími úpravami</t>
  </si>
  <si>
    <t>2003007976</t>
  </si>
  <si>
    <t>68</t>
  </si>
  <si>
    <t>7497371210</t>
  </si>
  <si>
    <t>Demontáže zařízení trakčního vedení nosného lana včetně nástavků stříhání - demontáž stávajícího zařízení se všemi pomocnými doplňujícími úpravami</t>
  </si>
  <si>
    <t>68610170</t>
  </si>
  <si>
    <t>69</t>
  </si>
  <si>
    <t>7497371315</t>
  </si>
  <si>
    <t>Demontáže zařízení trakčního vedení kotvení troleje, nosného lana pohyblivě - demontáž stávajícího zařízení se všemi pomocnými doplňujícími úpravami</t>
  </si>
  <si>
    <t>256600325</t>
  </si>
  <si>
    <t>70</t>
  </si>
  <si>
    <t>7497371625</t>
  </si>
  <si>
    <t>Demontáže zařízení trakčního vedení svodu ukolejnění konstrukcí a stožárů - demontáž stávajícího zařízení se všemi pomocnými doplňujícími úpravami</t>
  </si>
  <si>
    <t>668825611</t>
  </si>
  <si>
    <t>7498</t>
  </si>
  <si>
    <t>Revize, prohlídky a zkoušky</t>
  </si>
  <si>
    <t>71</t>
  </si>
  <si>
    <t>7497351840</t>
  </si>
  <si>
    <t>Zpracování KSU a TP pro účely zavedení do provozu za 100 m - při uvádění do provozu</t>
  </si>
  <si>
    <t>-1658166146</t>
  </si>
  <si>
    <t>72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</si>
  <si>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</si>
  <si>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</si>
  <si>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966475080</t>
  </si>
  <si>
    <t>73</t>
  </si>
  <si>
    <t>7499250525</t>
  </si>
  <si>
    <t>Vyhotovení výchozí revizní zprávy příplatek za každých dalších i započatých 500 000 Kč přes 1 000 000 Kč</t>
  </si>
  <si>
    <t>-113003433</t>
  </si>
  <si>
    <t>74</t>
  </si>
  <si>
    <t>7499251020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</si>
  <si>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</si>
  <si>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-243653492</t>
  </si>
  <si>
    <t>75</t>
  </si>
  <si>
    <t>7499251025</t>
  </si>
  <si>
    <t>Provedení technické prohlídky a zkoušky na silnoproudém zařízení, zařízení TV, zařízení NS, transformoven, EPZ příplatek za každých dalších i započatých 500 000 Kč přes 1 000 000 Kč</t>
  </si>
  <si>
    <t>-1679228283</t>
  </si>
  <si>
    <t>76</t>
  </si>
  <si>
    <t>7499451010R</t>
  </si>
  <si>
    <t>Vydání průkazu způsobilosti pro funkční celek, provizorní stav - vyhotovení dokladu o silnoproudých zařízeních a vydání průkazu způsobilosti</t>
  </si>
  <si>
    <t>384763851</t>
  </si>
  <si>
    <t>XDp</t>
  </si>
  <si>
    <t>Doprava, poplatky a ostatní</t>
  </si>
  <si>
    <t>77</t>
  </si>
  <si>
    <t>9902100200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</si>
  <si>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</si>
  <si>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t</t>
  </si>
  <si>
    <t>703340835</t>
  </si>
  <si>
    <t>78</t>
  </si>
  <si>
    <t>9902900100</t>
  </si>
  <si>
    <t xml:space="preserve">Naložení sypanin, drobného kusového materiálu, suti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</si>
  <si>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1254794157</t>
  </si>
  <si>
    <t>79</t>
  </si>
  <si>
    <t>9909000100</t>
  </si>
  <si>
    <t xml:space="preserve">Poplatek za uložení suti nebo hmot na oficiální skládku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</si>
  <si>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-645761106</t>
  </si>
  <si>
    <t>VON</t>
  </si>
  <si>
    <t>Vedlejší a ostatní náklady</t>
  </si>
  <si>
    <t>80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</si>
  <si>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</si>
  <si>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</si>
  <si>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%</t>
  </si>
  <si>
    <t>-3097563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</si>
</sst>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167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8</v>
      </c>
      <c r="BT3" s="14" t="s">
        <v>9</v>
      </c>
    </row>
    <row r="4" s="1" customFormat="1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E4" s="22" t="s">
        <v>12</v>
      </c>
      <c r="BS4" s="14" t="s">
        <v>6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8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8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63520056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TV v ŽST Bohumín Vrbice a TK Bohumín Vrbice – st.hr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ŽST Bohumín obvod Vrbice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31. 8. 2023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SŽ s.o., OŘ Ostrava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SUDOP Brno spol. s.r.o.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16.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21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02 - ŽST Bohumín obvod...'!J30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'SO 02 - ŽST Bohumín obvod...'!P123</f>
        <v>0</v>
      </c>
      <c r="AV95" s="125">
        <f>'SO 02 - ŽST Bohumín obvod...'!J33</f>
        <v>0</v>
      </c>
      <c r="AW95" s="125">
        <f>'SO 02 - ŽST Bohumín obvod...'!J34</f>
        <v>0</v>
      </c>
      <c r="AX95" s="125">
        <f>'SO 02 - ŽST Bohumín obvod...'!J35</f>
        <v>0</v>
      </c>
      <c r="AY95" s="125">
        <f>'SO 02 - ŽST Bohumín obvod...'!J36</f>
        <v>0</v>
      </c>
      <c r="AZ95" s="125">
        <f>'SO 02 - ŽST Bohumín obvod...'!F33</f>
        <v>0</v>
      </c>
      <c r="BA95" s="125">
        <f>'SO 02 - ŽST Bohumín obvod...'!F34</f>
        <v>0</v>
      </c>
      <c r="BB95" s="125">
        <f>'SO 02 - ŽST Bohumín obvod...'!F35</f>
        <v>0</v>
      </c>
      <c r="BC95" s="125">
        <f>'SO 02 - ŽST Bohumín obvod...'!F36</f>
        <v>0</v>
      </c>
      <c r="BD95" s="127">
        <f>'SO 02 - ŽST Bohumín obvod...'!F37</f>
        <v>0</v>
      </c>
      <c r="BE95" s="7"/>
      <c r="BT95" s="128" t="s">
        <v>83</v>
      </c>
      <c r="BV95" s="128" t="s">
        <v>78</v>
      </c>
      <c r="BW95" s="128" t="s">
        <v>84</v>
      </c>
      <c r="BX95" s="128" t="s">
        <v>5</v>
      </c>
      <c r="CL95" s="128" t="s">
        <v>1</v>
      </c>
      <c r="CM95" s="128" t="s">
        <v>85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DgOdlBysqV+2dHpU466+QVRSmBQ7DPmAfyaY6pjD2GZx8arG5hH5G4g+HJRWK2yc0ICVOshZQHj8drEsbG/vkw==" hashValue="0edhipXHecoDC0J8BwGVFtD5nc8B0ImVpW0SbM5PC2XZ5Skjph0A+Tg3Z2UlJqXxq+AWOY8HzdK9C2Pvu+xPT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2 - ŽST Bohumín obvod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85</v>
      </c>
    </row>
    <row r="4" s="1" customFormat="1" ht="24.96" customHeight="1">
      <c r="B4" s="17"/>
      <c r="D4" s="131" t="s">
        <v>86</v>
      </c>
      <c r="L4" s="17"/>
      <c r="M4" s="132" t="s">
        <v>11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Oprava TV v ŽST Bohumín Vrbice a TK Bohumín Vrbice – st.hr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31. 8. 2023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26</v>
      </c>
      <c r="F15" s="35"/>
      <c r="G15" s="35"/>
      <c r="H15" s="35"/>
      <c r="I15" s="133" t="s">
        <v>27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28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30</v>
      </c>
      <c r="E20" s="35"/>
      <c r="F20" s="35"/>
      <c r="G20" s="35"/>
      <c r="H20" s="35"/>
      <c r="I20" s="133" t="s">
        <v>25</v>
      </c>
      <c r="J20" s="136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">
        <v>31</v>
      </c>
      <c r="F21" s="35"/>
      <c r="G21" s="35"/>
      <c r="H21" s="35"/>
      <c r="I21" s="133" t="s">
        <v>27</v>
      </c>
      <c r="J21" s="136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33</v>
      </c>
      <c r="E23" s="35"/>
      <c r="F23" s="35"/>
      <c r="G23" s="35"/>
      <c r="H23" s="35"/>
      <c r="I23" s="133" t="s">
        <v>25</v>
      </c>
      <c r="J23" s="136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89</v>
      </c>
      <c r="F24" s="35"/>
      <c r="G24" s="35"/>
      <c r="H24" s="35"/>
      <c r="I24" s="133" t="s">
        <v>27</v>
      </c>
      <c r="J24" s="136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36</v>
      </c>
      <c r="E30" s="35"/>
      <c r="F30" s="35"/>
      <c r="G30" s="35"/>
      <c r="H30" s="35"/>
      <c r="I30" s="35"/>
      <c r="J30" s="144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38</v>
      </c>
      <c r="G32" s="35"/>
      <c r="H32" s="35"/>
      <c r="I32" s="145" t="s">
        <v>37</v>
      </c>
      <c r="J32" s="14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40</v>
      </c>
      <c r="E33" s="133" t="s">
        <v>41</v>
      </c>
      <c r="F33" s="147">
        <f>ROUND((SUM(BE123:BE210)),  2)</f>
        <v>0</v>
      </c>
      <c r="G33" s="35"/>
      <c r="H33" s="35"/>
      <c r="I33" s="148">
        <v>0.20999999999999999</v>
      </c>
      <c r="J33" s="147">
        <f>ROUND(((SUM(BE123:BE210))*I33),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42</v>
      </c>
      <c r="F34" s="147">
        <f>ROUND((SUM(BF123:BF210)),  2)</f>
        <v>0</v>
      </c>
      <c r="G34" s="35"/>
      <c r="H34" s="35"/>
      <c r="I34" s="148">
        <v>0.14999999999999999</v>
      </c>
      <c r="J34" s="147">
        <f>ROUND(((SUM(BF123:BF210))*I34),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43</v>
      </c>
      <c r="F35" s="147">
        <f>ROUND((SUM(BG123:BG210)),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44</v>
      </c>
      <c r="F36" s="147">
        <f>ROUND((SUM(BH123:BH210)),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45</v>
      </c>
      <c r="F37" s="147">
        <f>ROUND((SUM(BI123:BI210)),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49</v>
      </c>
      <c r="E50" s="157"/>
      <c r="F50" s="157"/>
      <c r="G50" s="156" t="s">
        <v>50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51</v>
      </c>
      <c r="E61" s="159"/>
      <c r="F61" s="160" t="s">
        <v>52</v>
      </c>
      <c r="G61" s="158" t="s">
        <v>51</v>
      </c>
      <c r="H61" s="159"/>
      <c r="I61" s="159"/>
      <c r="J61" s="161" t="s">
        <v>52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53</v>
      </c>
      <c r="E65" s="162"/>
      <c r="F65" s="162"/>
      <c r="G65" s="156" t="s">
        <v>54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51</v>
      </c>
      <c r="E76" s="159"/>
      <c r="F76" s="160" t="s">
        <v>52</v>
      </c>
      <c r="G76" s="158" t="s">
        <v>51</v>
      </c>
      <c r="H76" s="159"/>
      <c r="I76" s="159"/>
      <c r="J76" s="161" t="s">
        <v>52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Oprava TV v ŽST Bohumín Vrbice a TK Bohumín Vrbice – st.hr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02 - ŽST Bohumín obvod Vrbice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ŽST Bohumín obvod Vrbice</v>
      </c>
      <c r="G89" s="37"/>
      <c r="H89" s="37"/>
      <c r="I89" s="29" t="s">
        <v>22</v>
      </c>
      <c r="J89" s="76" t="str">
        <f>IF(J12="","",J12)</f>
        <v>31. 8. 2023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 xml:space="preserve">SŽ s.o., OŘ Ostrava </v>
      </c>
      <c r="G91" s="37"/>
      <c r="H91" s="37"/>
      <c r="I91" s="29" t="s">
        <v>30</v>
      </c>
      <c r="J91" s="33" t="str">
        <f>E21</f>
        <v>SUDOP Brno spol.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Konečný Martin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91</v>
      </c>
      <c r="D94" s="169"/>
      <c r="E94" s="169"/>
      <c r="F94" s="169"/>
      <c r="G94" s="169"/>
      <c r="H94" s="169"/>
      <c r="I94" s="169"/>
      <c r="J94" s="170" t="s">
        <v>92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93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s="9" customFormat="1" ht="24.96" customHeight="1">
      <c r="A97" s="9"/>
      <c r="B97" s="172"/>
      <c r="C97" s="173"/>
      <c r="D97" s="174" t="s">
        <v>95</v>
      </c>
      <c r="E97" s="175"/>
      <c r="F97" s="175"/>
      <c r="G97" s="175"/>
      <c r="H97" s="175"/>
      <c r="I97" s="175"/>
      <c r="J97" s="176">
        <f>J124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96</v>
      </c>
      <c r="E98" s="181"/>
      <c r="F98" s="181"/>
      <c r="G98" s="181"/>
      <c r="H98" s="181"/>
      <c r="I98" s="181"/>
      <c r="J98" s="182">
        <f>J125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97</v>
      </c>
      <c r="E99" s="181"/>
      <c r="F99" s="181"/>
      <c r="G99" s="181"/>
      <c r="H99" s="181"/>
      <c r="I99" s="181"/>
      <c r="J99" s="182">
        <f>J130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98</v>
      </c>
      <c r="E100" s="181"/>
      <c r="F100" s="181"/>
      <c r="G100" s="181"/>
      <c r="H100" s="181"/>
      <c r="I100" s="181"/>
      <c r="J100" s="182">
        <f>J188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99</v>
      </c>
      <c r="E101" s="181"/>
      <c r="F101" s="181"/>
      <c r="G101" s="181"/>
      <c r="H101" s="181"/>
      <c r="I101" s="181"/>
      <c r="J101" s="182">
        <f>J198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100</v>
      </c>
      <c r="E102" s="181"/>
      <c r="F102" s="181"/>
      <c r="G102" s="181"/>
      <c r="H102" s="181"/>
      <c r="I102" s="181"/>
      <c r="J102" s="182">
        <f>J205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101</v>
      </c>
      <c r="E103" s="181"/>
      <c r="F103" s="181"/>
      <c r="G103" s="181"/>
      <c r="H103" s="181"/>
      <c r="I103" s="181"/>
      <c r="J103" s="182">
        <f>J209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102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67" t="str">
        <f>E7</f>
        <v>Oprava TV v ŽST Bohumín Vrbice a TK Bohumín Vrbice – st.hr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87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SO 02 - ŽST Bohumín obvod Vrbice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>ŽST Bohumín obvod Vrbice</v>
      </c>
      <c r="G117" s="37"/>
      <c r="H117" s="37"/>
      <c r="I117" s="29" t="s">
        <v>22</v>
      </c>
      <c r="J117" s="76" t="str">
        <f>IF(J12="","",J12)</f>
        <v>31. 8. 2023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5.65" customHeight="1">
      <c r="A119" s="35"/>
      <c r="B119" s="36"/>
      <c r="C119" s="29" t="s">
        <v>24</v>
      </c>
      <c r="D119" s="37"/>
      <c r="E119" s="37"/>
      <c r="F119" s="24" t="str">
        <f>E15</f>
        <v xml:space="preserve">SŽ s.o., OŘ Ostrava </v>
      </c>
      <c r="G119" s="37"/>
      <c r="H119" s="37"/>
      <c r="I119" s="29" t="s">
        <v>30</v>
      </c>
      <c r="J119" s="33" t="str">
        <f>E21</f>
        <v>SUDOP Brno spol. s.r.o.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28</v>
      </c>
      <c r="D120" s="37"/>
      <c r="E120" s="37"/>
      <c r="F120" s="24" t="str">
        <f>IF(E18="","",E18)</f>
        <v>Vyplň údaj</v>
      </c>
      <c r="G120" s="37"/>
      <c r="H120" s="37"/>
      <c r="I120" s="29" t="s">
        <v>33</v>
      </c>
      <c r="J120" s="33" t="str">
        <f>E24</f>
        <v>Konečný Martin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84"/>
      <c r="B122" s="185"/>
      <c r="C122" s="186" t="s">
        <v>103</v>
      </c>
      <c r="D122" s="187" t="s">
        <v>61</v>
      </c>
      <c r="E122" s="187" t="s">
        <v>57</v>
      </c>
      <c r="F122" s="187" t="s">
        <v>58</v>
      </c>
      <c r="G122" s="187" t="s">
        <v>104</v>
      </c>
      <c r="H122" s="187" t="s">
        <v>105</v>
      </c>
      <c r="I122" s="187" t="s">
        <v>106</v>
      </c>
      <c r="J122" s="187" t="s">
        <v>92</v>
      </c>
      <c r="K122" s="188" t="s">
        <v>107</v>
      </c>
      <c r="L122" s="189"/>
      <c r="M122" s="97" t="s">
        <v>1</v>
      </c>
      <c r="N122" s="98" t="s">
        <v>40</v>
      </c>
      <c r="O122" s="98" t="s">
        <v>108</v>
      </c>
      <c r="P122" s="98" t="s">
        <v>109</v>
      </c>
      <c r="Q122" s="98" t="s">
        <v>110</v>
      </c>
      <c r="R122" s="98" t="s">
        <v>111</v>
      </c>
      <c r="S122" s="98" t="s">
        <v>112</v>
      </c>
      <c r="T122" s="99" t="s">
        <v>113</v>
      </c>
      <c r="U122" s="184"/>
      <c r="V122" s="184"/>
      <c r="W122" s="184"/>
      <c r="X122" s="184"/>
      <c r="Y122" s="184"/>
      <c r="Z122" s="184"/>
      <c r="AA122" s="184"/>
      <c r="AB122" s="184"/>
      <c r="AC122" s="184"/>
      <c r="AD122" s="184"/>
      <c r="AE122" s="184"/>
    </row>
    <row r="123" s="2" customFormat="1" ht="22.8" customHeight="1">
      <c r="A123" s="35"/>
      <c r="B123" s="36"/>
      <c r="C123" s="104" t="s">
        <v>114</v>
      </c>
      <c r="D123" s="37"/>
      <c r="E123" s="37"/>
      <c r="F123" s="37"/>
      <c r="G123" s="37"/>
      <c r="H123" s="37"/>
      <c r="I123" s="37"/>
      <c r="J123" s="190">
        <f>BK123</f>
        <v>0</v>
      </c>
      <c r="K123" s="37"/>
      <c r="L123" s="41"/>
      <c r="M123" s="100"/>
      <c r="N123" s="191"/>
      <c r="O123" s="101"/>
      <c r="P123" s="192">
        <f>P124</f>
        <v>0</v>
      </c>
      <c r="Q123" s="101"/>
      <c r="R123" s="192">
        <f>R124</f>
        <v>0</v>
      </c>
      <c r="S123" s="101"/>
      <c r="T123" s="193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75</v>
      </c>
      <c r="AU123" s="14" t="s">
        <v>94</v>
      </c>
      <c r="BK123" s="194">
        <f>BK124</f>
        <v>0</v>
      </c>
    </row>
    <row r="124" s="12" customFormat="1" ht="25.92" customHeight="1">
      <c r="A124" s="12"/>
      <c r="B124" s="195"/>
      <c r="C124" s="196"/>
      <c r="D124" s="197" t="s">
        <v>75</v>
      </c>
      <c r="E124" s="198" t="s">
        <v>115</v>
      </c>
      <c r="F124" s="198" t="s">
        <v>115</v>
      </c>
      <c r="G124" s="196"/>
      <c r="H124" s="196"/>
      <c r="I124" s="199"/>
      <c r="J124" s="200">
        <f>BK124</f>
        <v>0</v>
      </c>
      <c r="K124" s="196"/>
      <c r="L124" s="201"/>
      <c r="M124" s="202"/>
      <c r="N124" s="203"/>
      <c r="O124" s="203"/>
      <c r="P124" s="204">
        <f>P125+P130+P188+P198+P205+P209</f>
        <v>0</v>
      </c>
      <c r="Q124" s="203"/>
      <c r="R124" s="204">
        <f>R125+R130+R188+R198+R205+R209</f>
        <v>0</v>
      </c>
      <c r="S124" s="203"/>
      <c r="T124" s="205">
        <f>T125+T130+T188+T198+T205+T209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6" t="s">
        <v>83</v>
      </c>
      <c r="AT124" s="207" t="s">
        <v>75</v>
      </c>
      <c r="AU124" s="207" t="s">
        <v>76</v>
      </c>
      <c r="AY124" s="206" t="s">
        <v>116</v>
      </c>
      <c r="BK124" s="208">
        <f>BK125+BK130+BK188+BK198+BK205+BK209</f>
        <v>0</v>
      </c>
    </row>
    <row r="125" s="12" customFormat="1" ht="22.8" customHeight="1">
      <c r="A125" s="12"/>
      <c r="B125" s="195"/>
      <c r="C125" s="196"/>
      <c r="D125" s="197" t="s">
        <v>75</v>
      </c>
      <c r="E125" s="209" t="s">
        <v>117</v>
      </c>
      <c r="F125" s="209" t="s">
        <v>118</v>
      </c>
      <c r="G125" s="196"/>
      <c r="H125" s="196"/>
      <c r="I125" s="199"/>
      <c r="J125" s="210">
        <f>BK125</f>
        <v>0</v>
      </c>
      <c r="K125" s="196"/>
      <c r="L125" s="201"/>
      <c r="M125" s="202"/>
      <c r="N125" s="203"/>
      <c r="O125" s="203"/>
      <c r="P125" s="204">
        <f>SUM(P126:P129)</f>
        <v>0</v>
      </c>
      <c r="Q125" s="203"/>
      <c r="R125" s="204">
        <f>SUM(R126:R129)</f>
        <v>0</v>
      </c>
      <c r="S125" s="203"/>
      <c r="T125" s="205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6" t="s">
        <v>83</v>
      </c>
      <c r="AT125" s="207" t="s">
        <v>75</v>
      </c>
      <c r="AU125" s="207" t="s">
        <v>83</v>
      </c>
      <c r="AY125" s="206" t="s">
        <v>116</v>
      </c>
      <c r="BK125" s="208">
        <f>SUM(BK126:BK129)</f>
        <v>0</v>
      </c>
    </row>
    <row r="126" s="2" customFormat="1" ht="66.75" customHeight="1">
      <c r="A126" s="35"/>
      <c r="B126" s="36"/>
      <c r="C126" s="211" t="s">
        <v>83</v>
      </c>
      <c r="D126" s="211" t="s">
        <v>119</v>
      </c>
      <c r="E126" s="212" t="s">
        <v>120</v>
      </c>
      <c r="F126" s="213" t="s">
        <v>121</v>
      </c>
      <c r="G126" s="214" t="s">
        <v>122</v>
      </c>
      <c r="H126" s="215">
        <v>4</v>
      </c>
      <c r="I126" s="216"/>
      <c r="J126" s="217">
        <f>ROUND(I126*H126,2)</f>
        <v>0</v>
      </c>
      <c r="K126" s="213" t="s">
        <v>123</v>
      </c>
      <c r="L126" s="41"/>
      <c r="M126" s="218" t="s">
        <v>1</v>
      </c>
      <c r="N126" s="219" t="s">
        <v>41</v>
      </c>
      <c r="O126" s="88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2" t="s">
        <v>124</v>
      </c>
      <c r="AT126" s="222" t="s">
        <v>119</v>
      </c>
      <c r="AU126" s="222" t="s">
        <v>85</v>
      </c>
      <c r="AY126" s="14" t="s">
        <v>116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4" t="s">
        <v>83</v>
      </c>
      <c r="BK126" s="223">
        <f>ROUND(I126*H126,2)</f>
        <v>0</v>
      </c>
      <c r="BL126" s="14" t="s">
        <v>124</v>
      </c>
      <c r="BM126" s="222" t="s">
        <v>125</v>
      </c>
    </row>
    <row r="127" s="2" customFormat="1" ht="33" customHeight="1">
      <c r="A127" s="35"/>
      <c r="B127" s="36"/>
      <c r="C127" s="224" t="s">
        <v>85</v>
      </c>
      <c r="D127" s="224" t="s">
        <v>126</v>
      </c>
      <c r="E127" s="225" t="s">
        <v>127</v>
      </c>
      <c r="F127" s="226" t="s">
        <v>128</v>
      </c>
      <c r="G127" s="227" t="s">
        <v>122</v>
      </c>
      <c r="H127" s="228">
        <v>4</v>
      </c>
      <c r="I127" s="229"/>
      <c r="J127" s="230">
        <f>ROUND(I127*H127,2)</f>
        <v>0</v>
      </c>
      <c r="K127" s="226" t="s">
        <v>123</v>
      </c>
      <c r="L127" s="231"/>
      <c r="M127" s="232" t="s">
        <v>1</v>
      </c>
      <c r="N127" s="233" t="s">
        <v>41</v>
      </c>
      <c r="O127" s="88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2" t="s">
        <v>124</v>
      </c>
      <c r="AT127" s="222" t="s">
        <v>126</v>
      </c>
      <c r="AU127" s="222" t="s">
        <v>85</v>
      </c>
      <c r="AY127" s="14" t="s">
        <v>116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4" t="s">
        <v>83</v>
      </c>
      <c r="BK127" s="223">
        <f>ROUND(I127*H127,2)</f>
        <v>0</v>
      </c>
      <c r="BL127" s="14" t="s">
        <v>124</v>
      </c>
      <c r="BM127" s="222" t="s">
        <v>129</v>
      </c>
    </row>
    <row r="128" s="2" customFormat="1" ht="21.75" customHeight="1">
      <c r="A128" s="35"/>
      <c r="B128" s="36"/>
      <c r="C128" s="211" t="s">
        <v>130</v>
      </c>
      <c r="D128" s="211" t="s">
        <v>119</v>
      </c>
      <c r="E128" s="212" t="s">
        <v>131</v>
      </c>
      <c r="F128" s="213" t="s">
        <v>132</v>
      </c>
      <c r="G128" s="214" t="s">
        <v>133</v>
      </c>
      <c r="H128" s="215">
        <v>2</v>
      </c>
      <c r="I128" s="216"/>
      <c r="J128" s="217">
        <f>ROUND(I128*H128,2)</f>
        <v>0</v>
      </c>
      <c r="K128" s="213" t="s">
        <v>123</v>
      </c>
      <c r="L128" s="41"/>
      <c r="M128" s="218" t="s">
        <v>1</v>
      </c>
      <c r="N128" s="219" t="s">
        <v>41</v>
      </c>
      <c r="O128" s="88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2" t="s">
        <v>124</v>
      </c>
      <c r="AT128" s="222" t="s">
        <v>119</v>
      </c>
      <c r="AU128" s="222" t="s">
        <v>85</v>
      </c>
      <c r="AY128" s="14" t="s">
        <v>116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4" t="s">
        <v>83</v>
      </c>
      <c r="BK128" s="223">
        <f>ROUND(I128*H128,2)</f>
        <v>0</v>
      </c>
      <c r="BL128" s="14" t="s">
        <v>124</v>
      </c>
      <c r="BM128" s="222" t="s">
        <v>134</v>
      </c>
    </row>
    <row r="129" s="2" customFormat="1" ht="24.15" customHeight="1">
      <c r="A129" s="35"/>
      <c r="B129" s="36"/>
      <c r="C129" s="224" t="s">
        <v>135</v>
      </c>
      <c r="D129" s="224" t="s">
        <v>126</v>
      </c>
      <c r="E129" s="225" t="s">
        <v>136</v>
      </c>
      <c r="F129" s="226" t="s">
        <v>137</v>
      </c>
      <c r="G129" s="227" t="s">
        <v>133</v>
      </c>
      <c r="H129" s="228">
        <v>2</v>
      </c>
      <c r="I129" s="229"/>
      <c r="J129" s="230">
        <f>ROUND(I129*H129,2)</f>
        <v>0</v>
      </c>
      <c r="K129" s="226" t="s">
        <v>123</v>
      </c>
      <c r="L129" s="231"/>
      <c r="M129" s="232" t="s">
        <v>1</v>
      </c>
      <c r="N129" s="233" t="s">
        <v>41</v>
      </c>
      <c r="O129" s="88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2" t="s">
        <v>124</v>
      </c>
      <c r="AT129" s="222" t="s">
        <v>126</v>
      </c>
      <c r="AU129" s="222" t="s">
        <v>85</v>
      </c>
      <c r="AY129" s="14" t="s">
        <v>116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4" t="s">
        <v>83</v>
      </c>
      <c r="BK129" s="223">
        <f>ROUND(I129*H129,2)</f>
        <v>0</v>
      </c>
      <c r="BL129" s="14" t="s">
        <v>124</v>
      </c>
      <c r="BM129" s="222" t="s">
        <v>138</v>
      </c>
    </row>
    <row r="130" s="12" customFormat="1" ht="22.8" customHeight="1">
      <c r="A130" s="12"/>
      <c r="B130" s="195"/>
      <c r="C130" s="196"/>
      <c r="D130" s="197" t="s">
        <v>75</v>
      </c>
      <c r="E130" s="209" t="s">
        <v>139</v>
      </c>
      <c r="F130" s="209" t="s">
        <v>140</v>
      </c>
      <c r="G130" s="196"/>
      <c r="H130" s="196"/>
      <c r="I130" s="199"/>
      <c r="J130" s="210">
        <f>BK130</f>
        <v>0</v>
      </c>
      <c r="K130" s="196"/>
      <c r="L130" s="201"/>
      <c r="M130" s="202"/>
      <c r="N130" s="203"/>
      <c r="O130" s="203"/>
      <c r="P130" s="204">
        <f>SUM(P131:P187)</f>
        <v>0</v>
      </c>
      <c r="Q130" s="203"/>
      <c r="R130" s="204">
        <f>SUM(R131:R187)</f>
        <v>0</v>
      </c>
      <c r="S130" s="203"/>
      <c r="T130" s="205">
        <f>SUM(T131:T187)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6" t="s">
        <v>83</v>
      </c>
      <c r="AT130" s="207" t="s">
        <v>75</v>
      </c>
      <c r="AU130" s="207" t="s">
        <v>83</v>
      </c>
      <c r="AY130" s="206" t="s">
        <v>116</v>
      </c>
      <c r="BK130" s="208">
        <f>SUM(BK131:BK187)</f>
        <v>0</v>
      </c>
    </row>
    <row r="131" s="2" customFormat="1" ht="16.5" customHeight="1">
      <c r="A131" s="35"/>
      <c r="B131" s="36"/>
      <c r="C131" s="211" t="s">
        <v>141</v>
      </c>
      <c r="D131" s="211" t="s">
        <v>119</v>
      </c>
      <c r="E131" s="212" t="s">
        <v>142</v>
      </c>
      <c r="F131" s="213" t="s">
        <v>143</v>
      </c>
      <c r="G131" s="214" t="s">
        <v>133</v>
      </c>
      <c r="H131" s="215">
        <v>121</v>
      </c>
      <c r="I131" s="216"/>
      <c r="J131" s="217">
        <f>ROUND(I131*H131,2)</f>
        <v>0</v>
      </c>
      <c r="K131" s="213" t="s">
        <v>123</v>
      </c>
      <c r="L131" s="41"/>
      <c r="M131" s="218" t="s">
        <v>1</v>
      </c>
      <c r="N131" s="219" t="s">
        <v>41</v>
      </c>
      <c r="O131" s="88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2" t="s">
        <v>135</v>
      </c>
      <c r="AT131" s="222" t="s">
        <v>119</v>
      </c>
      <c r="AU131" s="222" t="s">
        <v>85</v>
      </c>
      <c r="AY131" s="14" t="s">
        <v>116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4" t="s">
        <v>83</v>
      </c>
      <c r="BK131" s="223">
        <f>ROUND(I131*H131,2)</f>
        <v>0</v>
      </c>
      <c r="BL131" s="14" t="s">
        <v>135</v>
      </c>
      <c r="BM131" s="222" t="s">
        <v>144</v>
      </c>
    </row>
    <row r="132" s="2" customFormat="1" ht="16.5" customHeight="1">
      <c r="A132" s="35"/>
      <c r="B132" s="36"/>
      <c r="C132" s="224" t="s">
        <v>145</v>
      </c>
      <c r="D132" s="224" t="s">
        <v>126</v>
      </c>
      <c r="E132" s="225" t="s">
        <v>146</v>
      </c>
      <c r="F132" s="226" t="s">
        <v>147</v>
      </c>
      <c r="G132" s="227" t="s">
        <v>133</v>
      </c>
      <c r="H132" s="228">
        <v>121</v>
      </c>
      <c r="I132" s="229"/>
      <c r="J132" s="230">
        <f>ROUND(I132*H132,2)</f>
        <v>0</v>
      </c>
      <c r="K132" s="226" t="s">
        <v>123</v>
      </c>
      <c r="L132" s="231"/>
      <c r="M132" s="232" t="s">
        <v>1</v>
      </c>
      <c r="N132" s="233" t="s">
        <v>41</v>
      </c>
      <c r="O132" s="88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2" t="s">
        <v>148</v>
      </c>
      <c r="AT132" s="222" t="s">
        <v>126</v>
      </c>
      <c r="AU132" s="222" t="s">
        <v>85</v>
      </c>
      <c r="AY132" s="14" t="s">
        <v>116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4" t="s">
        <v>83</v>
      </c>
      <c r="BK132" s="223">
        <f>ROUND(I132*H132,2)</f>
        <v>0</v>
      </c>
      <c r="BL132" s="14" t="s">
        <v>135</v>
      </c>
      <c r="BM132" s="222" t="s">
        <v>149</v>
      </c>
    </row>
    <row r="133" s="2" customFormat="1" ht="24.15" customHeight="1">
      <c r="A133" s="35"/>
      <c r="B133" s="36"/>
      <c r="C133" s="211" t="s">
        <v>150</v>
      </c>
      <c r="D133" s="211" t="s">
        <v>119</v>
      </c>
      <c r="E133" s="212" t="s">
        <v>151</v>
      </c>
      <c r="F133" s="213" t="s">
        <v>152</v>
      </c>
      <c r="G133" s="214" t="s">
        <v>133</v>
      </c>
      <c r="H133" s="215">
        <v>4</v>
      </c>
      <c r="I133" s="216"/>
      <c r="J133" s="217">
        <f>ROUND(I133*H133,2)</f>
        <v>0</v>
      </c>
      <c r="K133" s="213" t="s">
        <v>123</v>
      </c>
      <c r="L133" s="41"/>
      <c r="M133" s="218" t="s">
        <v>1</v>
      </c>
      <c r="N133" s="219" t="s">
        <v>41</v>
      </c>
      <c r="O133" s="88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2" t="s">
        <v>124</v>
      </c>
      <c r="AT133" s="222" t="s">
        <v>119</v>
      </c>
      <c r="AU133" s="222" t="s">
        <v>85</v>
      </c>
      <c r="AY133" s="14" t="s">
        <v>116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4" t="s">
        <v>83</v>
      </c>
      <c r="BK133" s="223">
        <f>ROUND(I133*H133,2)</f>
        <v>0</v>
      </c>
      <c r="BL133" s="14" t="s">
        <v>124</v>
      </c>
      <c r="BM133" s="222" t="s">
        <v>153</v>
      </c>
    </row>
    <row r="134" s="2" customFormat="1" ht="33" customHeight="1">
      <c r="A134" s="35"/>
      <c r="B134" s="36"/>
      <c r="C134" s="224" t="s">
        <v>148</v>
      </c>
      <c r="D134" s="224" t="s">
        <v>126</v>
      </c>
      <c r="E134" s="225" t="s">
        <v>154</v>
      </c>
      <c r="F134" s="226" t="s">
        <v>155</v>
      </c>
      <c r="G134" s="227" t="s">
        <v>133</v>
      </c>
      <c r="H134" s="228">
        <v>4</v>
      </c>
      <c r="I134" s="229"/>
      <c r="J134" s="230">
        <f>ROUND(I134*H134,2)</f>
        <v>0</v>
      </c>
      <c r="K134" s="226" t="s">
        <v>123</v>
      </c>
      <c r="L134" s="231"/>
      <c r="M134" s="232" t="s">
        <v>1</v>
      </c>
      <c r="N134" s="233" t="s">
        <v>41</v>
      </c>
      <c r="O134" s="88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2" t="s">
        <v>124</v>
      </c>
      <c r="AT134" s="222" t="s">
        <v>126</v>
      </c>
      <c r="AU134" s="222" t="s">
        <v>85</v>
      </c>
      <c r="AY134" s="14" t="s">
        <v>116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4" t="s">
        <v>83</v>
      </c>
      <c r="BK134" s="223">
        <f>ROUND(I134*H134,2)</f>
        <v>0</v>
      </c>
      <c r="BL134" s="14" t="s">
        <v>124</v>
      </c>
      <c r="BM134" s="222" t="s">
        <v>156</v>
      </c>
    </row>
    <row r="135" s="2" customFormat="1" ht="24.15" customHeight="1">
      <c r="A135" s="35"/>
      <c r="B135" s="36"/>
      <c r="C135" s="224" t="s">
        <v>157</v>
      </c>
      <c r="D135" s="224" t="s">
        <v>126</v>
      </c>
      <c r="E135" s="225" t="s">
        <v>158</v>
      </c>
      <c r="F135" s="226" t="s">
        <v>159</v>
      </c>
      <c r="G135" s="227" t="s">
        <v>133</v>
      </c>
      <c r="H135" s="228">
        <v>125</v>
      </c>
      <c r="I135" s="229"/>
      <c r="J135" s="230">
        <f>ROUND(I135*H135,2)</f>
        <v>0</v>
      </c>
      <c r="K135" s="226" t="s">
        <v>123</v>
      </c>
      <c r="L135" s="231"/>
      <c r="M135" s="232" t="s">
        <v>1</v>
      </c>
      <c r="N135" s="233" t="s">
        <v>41</v>
      </c>
      <c r="O135" s="88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2" t="s">
        <v>124</v>
      </c>
      <c r="AT135" s="222" t="s">
        <v>126</v>
      </c>
      <c r="AU135" s="222" t="s">
        <v>85</v>
      </c>
      <c r="AY135" s="14" t="s">
        <v>116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4" t="s">
        <v>83</v>
      </c>
      <c r="BK135" s="223">
        <f>ROUND(I135*H135,2)</f>
        <v>0</v>
      </c>
      <c r="BL135" s="14" t="s">
        <v>124</v>
      </c>
      <c r="BM135" s="222" t="s">
        <v>160</v>
      </c>
    </row>
    <row r="136" s="2" customFormat="1" ht="16.5" customHeight="1">
      <c r="A136" s="35"/>
      <c r="B136" s="36"/>
      <c r="C136" s="211" t="s">
        <v>161</v>
      </c>
      <c r="D136" s="211" t="s">
        <v>119</v>
      </c>
      <c r="E136" s="212" t="s">
        <v>162</v>
      </c>
      <c r="F136" s="213" t="s">
        <v>163</v>
      </c>
      <c r="G136" s="214" t="s">
        <v>133</v>
      </c>
      <c r="H136" s="215">
        <v>45</v>
      </c>
      <c r="I136" s="216"/>
      <c r="J136" s="217">
        <f>ROUND(I136*H136,2)</f>
        <v>0</v>
      </c>
      <c r="K136" s="213" t="s">
        <v>123</v>
      </c>
      <c r="L136" s="41"/>
      <c r="M136" s="218" t="s">
        <v>1</v>
      </c>
      <c r="N136" s="219" t="s">
        <v>41</v>
      </c>
      <c r="O136" s="88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2" t="s">
        <v>124</v>
      </c>
      <c r="AT136" s="222" t="s">
        <v>119</v>
      </c>
      <c r="AU136" s="222" t="s">
        <v>85</v>
      </c>
      <c r="AY136" s="14" t="s">
        <v>116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4" t="s">
        <v>83</v>
      </c>
      <c r="BK136" s="223">
        <f>ROUND(I136*H136,2)</f>
        <v>0</v>
      </c>
      <c r="BL136" s="14" t="s">
        <v>124</v>
      </c>
      <c r="BM136" s="222" t="s">
        <v>164</v>
      </c>
    </row>
    <row r="137" s="2" customFormat="1" ht="16.5" customHeight="1">
      <c r="A137" s="35"/>
      <c r="B137" s="36"/>
      <c r="C137" s="224" t="s">
        <v>165</v>
      </c>
      <c r="D137" s="224" t="s">
        <v>126</v>
      </c>
      <c r="E137" s="225" t="s">
        <v>166</v>
      </c>
      <c r="F137" s="226" t="s">
        <v>167</v>
      </c>
      <c r="G137" s="227" t="s">
        <v>133</v>
      </c>
      <c r="H137" s="228">
        <v>45</v>
      </c>
      <c r="I137" s="229"/>
      <c r="J137" s="230">
        <f>ROUND(I137*H137,2)</f>
        <v>0</v>
      </c>
      <c r="K137" s="226" t="s">
        <v>123</v>
      </c>
      <c r="L137" s="231"/>
      <c r="M137" s="232" t="s">
        <v>1</v>
      </c>
      <c r="N137" s="233" t="s">
        <v>41</v>
      </c>
      <c r="O137" s="88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2" t="s">
        <v>124</v>
      </c>
      <c r="AT137" s="222" t="s">
        <v>126</v>
      </c>
      <c r="AU137" s="222" t="s">
        <v>85</v>
      </c>
      <c r="AY137" s="14" t="s">
        <v>116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4" t="s">
        <v>83</v>
      </c>
      <c r="BK137" s="223">
        <f>ROUND(I137*H137,2)</f>
        <v>0</v>
      </c>
      <c r="BL137" s="14" t="s">
        <v>124</v>
      </c>
      <c r="BM137" s="222" t="s">
        <v>168</v>
      </c>
    </row>
    <row r="138" s="2" customFormat="1" ht="24.15" customHeight="1">
      <c r="A138" s="35"/>
      <c r="B138" s="36"/>
      <c r="C138" s="211" t="s">
        <v>169</v>
      </c>
      <c r="D138" s="211" t="s">
        <v>119</v>
      </c>
      <c r="E138" s="212" t="s">
        <v>170</v>
      </c>
      <c r="F138" s="213" t="s">
        <v>171</v>
      </c>
      <c r="G138" s="214" t="s">
        <v>133</v>
      </c>
      <c r="H138" s="215">
        <v>125</v>
      </c>
      <c r="I138" s="216"/>
      <c r="J138" s="217">
        <f>ROUND(I138*H138,2)</f>
        <v>0</v>
      </c>
      <c r="K138" s="213" t="s">
        <v>123</v>
      </c>
      <c r="L138" s="41"/>
      <c r="M138" s="218" t="s">
        <v>1</v>
      </c>
      <c r="N138" s="219" t="s">
        <v>41</v>
      </c>
      <c r="O138" s="88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2" t="s">
        <v>124</v>
      </c>
      <c r="AT138" s="222" t="s">
        <v>119</v>
      </c>
      <c r="AU138" s="222" t="s">
        <v>85</v>
      </c>
      <c r="AY138" s="14" t="s">
        <v>116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4" t="s">
        <v>83</v>
      </c>
      <c r="BK138" s="223">
        <f>ROUND(I138*H138,2)</f>
        <v>0</v>
      </c>
      <c r="BL138" s="14" t="s">
        <v>124</v>
      </c>
      <c r="BM138" s="222" t="s">
        <v>172</v>
      </c>
    </row>
    <row r="139" s="2" customFormat="1" ht="16.5" customHeight="1">
      <c r="A139" s="35"/>
      <c r="B139" s="36"/>
      <c r="C139" s="211" t="s">
        <v>173</v>
      </c>
      <c r="D139" s="211" t="s">
        <v>119</v>
      </c>
      <c r="E139" s="212" t="s">
        <v>174</v>
      </c>
      <c r="F139" s="213" t="s">
        <v>175</v>
      </c>
      <c r="G139" s="214" t="s">
        <v>133</v>
      </c>
      <c r="H139" s="215">
        <v>12</v>
      </c>
      <c r="I139" s="216"/>
      <c r="J139" s="217">
        <f>ROUND(I139*H139,2)</f>
        <v>0</v>
      </c>
      <c r="K139" s="213" t="s">
        <v>123</v>
      </c>
      <c r="L139" s="41"/>
      <c r="M139" s="218" t="s">
        <v>1</v>
      </c>
      <c r="N139" s="219" t="s">
        <v>41</v>
      </c>
      <c r="O139" s="88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2" t="s">
        <v>124</v>
      </c>
      <c r="AT139" s="222" t="s">
        <v>119</v>
      </c>
      <c r="AU139" s="222" t="s">
        <v>85</v>
      </c>
      <c r="AY139" s="14" t="s">
        <v>116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4" t="s">
        <v>83</v>
      </c>
      <c r="BK139" s="223">
        <f>ROUND(I139*H139,2)</f>
        <v>0</v>
      </c>
      <c r="BL139" s="14" t="s">
        <v>124</v>
      </c>
      <c r="BM139" s="222" t="s">
        <v>176</v>
      </c>
    </row>
    <row r="140" s="2" customFormat="1" ht="16.5" customHeight="1">
      <c r="A140" s="35"/>
      <c r="B140" s="36"/>
      <c r="C140" s="224" t="s">
        <v>177</v>
      </c>
      <c r="D140" s="224" t="s">
        <v>126</v>
      </c>
      <c r="E140" s="225" t="s">
        <v>178</v>
      </c>
      <c r="F140" s="226" t="s">
        <v>179</v>
      </c>
      <c r="G140" s="227" t="s">
        <v>133</v>
      </c>
      <c r="H140" s="228">
        <v>12</v>
      </c>
      <c r="I140" s="229"/>
      <c r="J140" s="230">
        <f>ROUND(I140*H140,2)</f>
        <v>0</v>
      </c>
      <c r="K140" s="226" t="s">
        <v>123</v>
      </c>
      <c r="L140" s="231"/>
      <c r="M140" s="232" t="s">
        <v>1</v>
      </c>
      <c r="N140" s="233" t="s">
        <v>41</v>
      </c>
      <c r="O140" s="88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2" t="s">
        <v>124</v>
      </c>
      <c r="AT140" s="222" t="s">
        <v>126</v>
      </c>
      <c r="AU140" s="222" t="s">
        <v>85</v>
      </c>
      <c r="AY140" s="14" t="s">
        <v>116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4" t="s">
        <v>83</v>
      </c>
      <c r="BK140" s="223">
        <f>ROUND(I140*H140,2)</f>
        <v>0</v>
      </c>
      <c r="BL140" s="14" t="s">
        <v>124</v>
      </c>
      <c r="BM140" s="222" t="s">
        <v>180</v>
      </c>
    </row>
    <row r="141" s="2" customFormat="1" ht="16.5" customHeight="1">
      <c r="A141" s="35"/>
      <c r="B141" s="36"/>
      <c r="C141" s="211" t="s">
        <v>9</v>
      </c>
      <c r="D141" s="211" t="s">
        <v>119</v>
      </c>
      <c r="E141" s="212" t="s">
        <v>181</v>
      </c>
      <c r="F141" s="213" t="s">
        <v>182</v>
      </c>
      <c r="G141" s="214" t="s">
        <v>133</v>
      </c>
      <c r="H141" s="215">
        <v>1422</v>
      </c>
      <c r="I141" s="216"/>
      <c r="J141" s="217">
        <f>ROUND(I141*H141,2)</f>
        <v>0</v>
      </c>
      <c r="K141" s="213" t="s">
        <v>123</v>
      </c>
      <c r="L141" s="41"/>
      <c r="M141" s="218" t="s">
        <v>1</v>
      </c>
      <c r="N141" s="219" t="s">
        <v>41</v>
      </c>
      <c r="O141" s="88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2" t="s">
        <v>124</v>
      </c>
      <c r="AT141" s="222" t="s">
        <v>119</v>
      </c>
      <c r="AU141" s="222" t="s">
        <v>85</v>
      </c>
      <c r="AY141" s="14" t="s">
        <v>116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4" t="s">
        <v>83</v>
      </c>
      <c r="BK141" s="223">
        <f>ROUND(I141*H141,2)</f>
        <v>0</v>
      </c>
      <c r="BL141" s="14" t="s">
        <v>124</v>
      </c>
      <c r="BM141" s="222" t="s">
        <v>183</v>
      </c>
    </row>
    <row r="142" s="2" customFormat="1" ht="24.15" customHeight="1">
      <c r="A142" s="35"/>
      <c r="B142" s="36"/>
      <c r="C142" s="224" t="s">
        <v>184</v>
      </c>
      <c r="D142" s="224" t="s">
        <v>126</v>
      </c>
      <c r="E142" s="225" t="s">
        <v>185</v>
      </c>
      <c r="F142" s="226" t="s">
        <v>186</v>
      </c>
      <c r="G142" s="227" t="s">
        <v>133</v>
      </c>
      <c r="H142" s="228">
        <v>2844</v>
      </c>
      <c r="I142" s="229"/>
      <c r="J142" s="230">
        <f>ROUND(I142*H142,2)</f>
        <v>0</v>
      </c>
      <c r="K142" s="226" t="s">
        <v>123</v>
      </c>
      <c r="L142" s="231"/>
      <c r="M142" s="232" t="s">
        <v>1</v>
      </c>
      <c r="N142" s="233" t="s">
        <v>41</v>
      </c>
      <c r="O142" s="88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2" t="s">
        <v>124</v>
      </c>
      <c r="AT142" s="222" t="s">
        <v>126</v>
      </c>
      <c r="AU142" s="222" t="s">
        <v>85</v>
      </c>
      <c r="AY142" s="14" t="s">
        <v>116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4" t="s">
        <v>83</v>
      </c>
      <c r="BK142" s="223">
        <f>ROUND(I142*H142,2)</f>
        <v>0</v>
      </c>
      <c r="BL142" s="14" t="s">
        <v>124</v>
      </c>
      <c r="BM142" s="222" t="s">
        <v>187</v>
      </c>
    </row>
    <row r="143" s="2" customFormat="1" ht="16.5" customHeight="1">
      <c r="A143" s="35"/>
      <c r="B143" s="36"/>
      <c r="C143" s="224" t="s">
        <v>188</v>
      </c>
      <c r="D143" s="224" t="s">
        <v>126</v>
      </c>
      <c r="E143" s="225" t="s">
        <v>189</v>
      </c>
      <c r="F143" s="226" t="s">
        <v>190</v>
      </c>
      <c r="G143" s="227" t="s">
        <v>191</v>
      </c>
      <c r="H143" s="228">
        <v>1422</v>
      </c>
      <c r="I143" s="229"/>
      <c r="J143" s="230">
        <f>ROUND(I143*H143,2)</f>
        <v>0</v>
      </c>
      <c r="K143" s="226" t="s">
        <v>123</v>
      </c>
      <c r="L143" s="231"/>
      <c r="M143" s="232" t="s">
        <v>1</v>
      </c>
      <c r="N143" s="233" t="s">
        <v>41</v>
      </c>
      <c r="O143" s="88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2" t="s">
        <v>124</v>
      </c>
      <c r="AT143" s="222" t="s">
        <v>126</v>
      </c>
      <c r="AU143" s="222" t="s">
        <v>85</v>
      </c>
      <c r="AY143" s="14" t="s">
        <v>116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4" t="s">
        <v>83</v>
      </c>
      <c r="BK143" s="223">
        <f>ROUND(I143*H143,2)</f>
        <v>0</v>
      </c>
      <c r="BL143" s="14" t="s">
        <v>124</v>
      </c>
      <c r="BM143" s="222" t="s">
        <v>192</v>
      </c>
    </row>
    <row r="144" s="2" customFormat="1" ht="24.15" customHeight="1">
      <c r="A144" s="35"/>
      <c r="B144" s="36"/>
      <c r="C144" s="224" t="s">
        <v>193</v>
      </c>
      <c r="D144" s="224" t="s">
        <v>126</v>
      </c>
      <c r="E144" s="225" t="s">
        <v>194</v>
      </c>
      <c r="F144" s="226" t="s">
        <v>195</v>
      </c>
      <c r="G144" s="227" t="s">
        <v>133</v>
      </c>
      <c r="H144" s="228">
        <v>2844</v>
      </c>
      <c r="I144" s="229"/>
      <c r="J144" s="230">
        <f>ROUND(I144*H144,2)</f>
        <v>0</v>
      </c>
      <c r="K144" s="226" t="s">
        <v>123</v>
      </c>
      <c r="L144" s="231"/>
      <c r="M144" s="232" t="s">
        <v>1</v>
      </c>
      <c r="N144" s="233" t="s">
        <v>41</v>
      </c>
      <c r="O144" s="88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2" t="s">
        <v>124</v>
      </c>
      <c r="AT144" s="222" t="s">
        <v>126</v>
      </c>
      <c r="AU144" s="222" t="s">
        <v>85</v>
      </c>
      <c r="AY144" s="14" t="s">
        <v>116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4" t="s">
        <v>83</v>
      </c>
      <c r="BK144" s="223">
        <f>ROUND(I144*H144,2)</f>
        <v>0</v>
      </c>
      <c r="BL144" s="14" t="s">
        <v>124</v>
      </c>
      <c r="BM144" s="222" t="s">
        <v>196</v>
      </c>
    </row>
    <row r="145" s="2" customFormat="1" ht="21.75" customHeight="1">
      <c r="A145" s="35"/>
      <c r="B145" s="36"/>
      <c r="C145" s="211" t="s">
        <v>197</v>
      </c>
      <c r="D145" s="211" t="s">
        <v>119</v>
      </c>
      <c r="E145" s="212" t="s">
        <v>198</v>
      </c>
      <c r="F145" s="213" t="s">
        <v>199</v>
      </c>
      <c r="G145" s="214" t="s">
        <v>133</v>
      </c>
      <c r="H145" s="215">
        <v>1</v>
      </c>
      <c r="I145" s="216"/>
      <c r="J145" s="217">
        <f>ROUND(I145*H145,2)</f>
        <v>0</v>
      </c>
      <c r="K145" s="213" t="s">
        <v>123</v>
      </c>
      <c r="L145" s="41"/>
      <c r="M145" s="218" t="s">
        <v>1</v>
      </c>
      <c r="N145" s="219" t="s">
        <v>41</v>
      </c>
      <c r="O145" s="88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2" t="s">
        <v>135</v>
      </c>
      <c r="AT145" s="222" t="s">
        <v>119</v>
      </c>
      <c r="AU145" s="222" t="s">
        <v>85</v>
      </c>
      <c r="AY145" s="14" t="s">
        <v>116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4" t="s">
        <v>83</v>
      </c>
      <c r="BK145" s="223">
        <f>ROUND(I145*H145,2)</f>
        <v>0</v>
      </c>
      <c r="BL145" s="14" t="s">
        <v>135</v>
      </c>
      <c r="BM145" s="222" t="s">
        <v>200</v>
      </c>
    </row>
    <row r="146" s="2" customFormat="1" ht="16.5" customHeight="1">
      <c r="A146" s="35"/>
      <c r="B146" s="36"/>
      <c r="C146" s="224" t="s">
        <v>201</v>
      </c>
      <c r="D146" s="224" t="s">
        <v>126</v>
      </c>
      <c r="E146" s="225" t="s">
        <v>202</v>
      </c>
      <c r="F146" s="226" t="s">
        <v>203</v>
      </c>
      <c r="G146" s="227" t="s">
        <v>133</v>
      </c>
      <c r="H146" s="228">
        <v>1</v>
      </c>
      <c r="I146" s="229"/>
      <c r="J146" s="230">
        <f>ROUND(I146*H146,2)</f>
        <v>0</v>
      </c>
      <c r="K146" s="226" t="s">
        <v>123</v>
      </c>
      <c r="L146" s="231"/>
      <c r="M146" s="232" t="s">
        <v>1</v>
      </c>
      <c r="N146" s="233" t="s">
        <v>41</v>
      </c>
      <c r="O146" s="88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2" t="s">
        <v>148</v>
      </c>
      <c r="AT146" s="222" t="s">
        <v>126</v>
      </c>
      <c r="AU146" s="222" t="s">
        <v>85</v>
      </c>
      <c r="AY146" s="14" t="s">
        <v>116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4" t="s">
        <v>83</v>
      </c>
      <c r="BK146" s="223">
        <f>ROUND(I146*H146,2)</f>
        <v>0</v>
      </c>
      <c r="BL146" s="14" t="s">
        <v>135</v>
      </c>
      <c r="BM146" s="222" t="s">
        <v>204</v>
      </c>
    </row>
    <row r="147" s="2" customFormat="1" ht="21.75" customHeight="1">
      <c r="A147" s="35"/>
      <c r="B147" s="36"/>
      <c r="C147" s="211" t="s">
        <v>7</v>
      </c>
      <c r="D147" s="211" t="s">
        <v>119</v>
      </c>
      <c r="E147" s="212" t="s">
        <v>205</v>
      </c>
      <c r="F147" s="213" t="s">
        <v>206</v>
      </c>
      <c r="G147" s="214" t="s">
        <v>133</v>
      </c>
      <c r="H147" s="215">
        <v>12</v>
      </c>
      <c r="I147" s="216"/>
      <c r="J147" s="217">
        <f>ROUND(I147*H147,2)</f>
        <v>0</v>
      </c>
      <c r="K147" s="213" t="s">
        <v>123</v>
      </c>
      <c r="L147" s="41"/>
      <c r="M147" s="218" t="s">
        <v>1</v>
      </c>
      <c r="N147" s="219" t="s">
        <v>41</v>
      </c>
      <c r="O147" s="88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2" t="s">
        <v>124</v>
      </c>
      <c r="AT147" s="222" t="s">
        <v>119</v>
      </c>
      <c r="AU147" s="222" t="s">
        <v>85</v>
      </c>
      <c r="AY147" s="14" t="s">
        <v>116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4" t="s">
        <v>83</v>
      </c>
      <c r="BK147" s="223">
        <f>ROUND(I147*H147,2)</f>
        <v>0</v>
      </c>
      <c r="BL147" s="14" t="s">
        <v>124</v>
      </c>
      <c r="BM147" s="222" t="s">
        <v>207</v>
      </c>
    </row>
    <row r="148" s="2" customFormat="1" ht="21.75" customHeight="1">
      <c r="A148" s="35"/>
      <c r="B148" s="36"/>
      <c r="C148" s="211" t="s">
        <v>208</v>
      </c>
      <c r="D148" s="211" t="s">
        <v>119</v>
      </c>
      <c r="E148" s="212" t="s">
        <v>209</v>
      </c>
      <c r="F148" s="213" t="s">
        <v>210</v>
      </c>
      <c r="G148" s="214" t="s">
        <v>133</v>
      </c>
      <c r="H148" s="215">
        <v>12</v>
      </c>
      <c r="I148" s="216"/>
      <c r="J148" s="217">
        <f>ROUND(I148*H148,2)</f>
        <v>0</v>
      </c>
      <c r="K148" s="213" t="s">
        <v>123</v>
      </c>
      <c r="L148" s="41"/>
      <c r="M148" s="218" t="s">
        <v>1</v>
      </c>
      <c r="N148" s="219" t="s">
        <v>41</v>
      </c>
      <c r="O148" s="88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2" t="s">
        <v>124</v>
      </c>
      <c r="AT148" s="222" t="s">
        <v>119</v>
      </c>
      <c r="AU148" s="222" t="s">
        <v>85</v>
      </c>
      <c r="AY148" s="14" t="s">
        <v>116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4" t="s">
        <v>83</v>
      </c>
      <c r="BK148" s="223">
        <f>ROUND(I148*H148,2)</f>
        <v>0</v>
      </c>
      <c r="BL148" s="14" t="s">
        <v>124</v>
      </c>
      <c r="BM148" s="222" t="s">
        <v>211</v>
      </c>
    </row>
    <row r="149" s="2" customFormat="1" ht="21.75" customHeight="1">
      <c r="A149" s="35"/>
      <c r="B149" s="36"/>
      <c r="C149" s="224" t="s">
        <v>212</v>
      </c>
      <c r="D149" s="224" t="s">
        <v>126</v>
      </c>
      <c r="E149" s="225" t="s">
        <v>213</v>
      </c>
      <c r="F149" s="226" t="s">
        <v>214</v>
      </c>
      <c r="G149" s="227" t="s">
        <v>133</v>
      </c>
      <c r="H149" s="228">
        <v>12</v>
      </c>
      <c r="I149" s="229"/>
      <c r="J149" s="230">
        <f>ROUND(I149*H149,2)</f>
        <v>0</v>
      </c>
      <c r="K149" s="226" t="s">
        <v>123</v>
      </c>
      <c r="L149" s="231"/>
      <c r="M149" s="232" t="s">
        <v>1</v>
      </c>
      <c r="N149" s="233" t="s">
        <v>41</v>
      </c>
      <c r="O149" s="88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2" t="s">
        <v>124</v>
      </c>
      <c r="AT149" s="222" t="s">
        <v>126</v>
      </c>
      <c r="AU149" s="222" t="s">
        <v>85</v>
      </c>
      <c r="AY149" s="14" t="s">
        <v>116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4" t="s">
        <v>83</v>
      </c>
      <c r="BK149" s="223">
        <f>ROUND(I149*H149,2)</f>
        <v>0</v>
      </c>
      <c r="BL149" s="14" t="s">
        <v>124</v>
      </c>
      <c r="BM149" s="222" t="s">
        <v>215</v>
      </c>
    </row>
    <row r="150" s="2" customFormat="1" ht="16.5" customHeight="1">
      <c r="A150" s="35"/>
      <c r="B150" s="36"/>
      <c r="C150" s="211" t="s">
        <v>216</v>
      </c>
      <c r="D150" s="211" t="s">
        <v>119</v>
      </c>
      <c r="E150" s="212" t="s">
        <v>217</v>
      </c>
      <c r="F150" s="213" t="s">
        <v>218</v>
      </c>
      <c r="G150" s="214" t="s">
        <v>133</v>
      </c>
      <c r="H150" s="215">
        <v>4</v>
      </c>
      <c r="I150" s="216"/>
      <c r="J150" s="217">
        <f>ROUND(I150*H150,2)</f>
        <v>0</v>
      </c>
      <c r="K150" s="213" t="s">
        <v>123</v>
      </c>
      <c r="L150" s="41"/>
      <c r="M150" s="218" t="s">
        <v>1</v>
      </c>
      <c r="N150" s="219" t="s">
        <v>41</v>
      </c>
      <c r="O150" s="88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2" t="s">
        <v>124</v>
      </c>
      <c r="AT150" s="222" t="s">
        <v>119</v>
      </c>
      <c r="AU150" s="222" t="s">
        <v>85</v>
      </c>
      <c r="AY150" s="14" t="s">
        <v>116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4" t="s">
        <v>83</v>
      </c>
      <c r="BK150" s="223">
        <f>ROUND(I150*H150,2)</f>
        <v>0</v>
      </c>
      <c r="BL150" s="14" t="s">
        <v>124</v>
      </c>
      <c r="BM150" s="222" t="s">
        <v>219</v>
      </c>
    </row>
    <row r="151" s="2" customFormat="1" ht="16.5" customHeight="1">
      <c r="A151" s="35"/>
      <c r="B151" s="36"/>
      <c r="C151" s="224" t="s">
        <v>220</v>
      </c>
      <c r="D151" s="224" t="s">
        <v>126</v>
      </c>
      <c r="E151" s="225" t="s">
        <v>221</v>
      </c>
      <c r="F151" s="226" t="s">
        <v>222</v>
      </c>
      <c r="G151" s="227" t="s">
        <v>133</v>
      </c>
      <c r="H151" s="228">
        <v>4</v>
      </c>
      <c r="I151" s="229"/>
      <c r="J151" s="230">
        <f>ROUND(I151*H151,2)</f>
        <v>0</v>
      </c>
      <c r="K151" s="226" t="s">
        <v>123</v>
      </c>
      <c r="L151" s="231"/>
      <c r="M151" s="232" t="s">
        <v>1</v>
      </c>
      <c r="N151" s="233" t="s">
        <v>41</v>
      </c>
      <c r="O151" s="88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2" t="s">
        <v>124</v>
      </c>
      <c r="AT151" s="222" t="s">
        <v>126</v>
      </c>
      <c r="AU151" s="222" t="s">
        <v>85</v>
      </c>
      <c r="AY151" s="14" t="s">
        <v>116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4" t="s">
        <v>83</v>
      </c>
      <c r="BK151" s="223">
        <f>ROUND(I151*H151,2)</f>
        <v>0</v>
      </c>
      <c r="BL151" s="14" t="s">
        <v>124</v>
      </c>
      <c r="BM151" s="222" t="s">
        <v>223</v>
      </c>
    </row>
    <row r="152" s="2" customFormat="1" ht="24.15" customHeight="1">
      <c r="A152" s="35"/>
      <c r="B152" s="36"/>
      <c r="C152" s="211" t="s">
        <v>224</v>
      </c>
      <c r="D152" s="211" t="s">
        <v>119</v>
      </c>
      <c r="E152" s="212" t="s">
        <v>225</v>
      </c>
      <c r="F152" s="213" t="s">
        <v>226</v>
      </c>
      <c r="G152" s="214" t="s">
        <v>133</v>
      </c>
      <c r="H152" s="215">
        <v>1</v>
      </c>
      <c r="I152" s="216"/>
      <c r="J152" s="217">
        <f>ROUND(I152*H152,2)</f>
        <v>0</v>
      </c>
      <c r="K152" s="213" t="s">
        <v>123</v>
      </c>
      <c r="L152" s="41"/>
      <c r="M152" s="218" t="s">
        <v>1</v>
      </c>
      <c r="N152" s="219" t="s">
        <v>41</v>
      </c>
      <c r="O152" s="88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2" t="s">
        <v>124</v>
      </c>
      <c r="AT152" s="222" t="s">
        <v>119</v>
      </c>
      <c r="AU152" s="222" t="s">
        <v>85</v>
      </c>
      <c r="AY152" s="14" t="s">
        <v>116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4" t="s">
        <v>83</v>
      </c>
      <c r="BK152" s="223">
        <f>ROUND(I152*H152,2)</f>
        <v>0</v>
      </c>
      <c r="BL152" s="14" t="s">
        <v>124</v>
      </c>
      <c r="BM152" s="222" t="s">
        <v>227</v>
      </c>
    </row>
    <row r="153" s="2" customFormat="1" ht="24.15" customHeight="1">
      <c r="A153" s="35"/>
      <c r="B153" s="36"/>
      <c r="C153" s="224" t="s">
        <v>228</v>
      </c>
      <c r="D153" s="224" t="s">
        <v>126</v>
      </c>
      <c r="E153" s="225" t="s">
        <v>229</v>
      </c>
      <c r="F153" s="226" t="s">
        <v>230</v>
      </c>
      <c r="G153" s="227" t="s">
        <v>133</v>
      </c>
      <c r="H153" s="228">
        <v>1</v>
      </c>
      <c r="I153" s="229"/>
      <c r="J153" s="230">
        <f>ROUND(I153*H153,2)</f>
        <v>0</v>
      </c>
      <c r="K153" s="226" t="s">
        <v>123</v>
      </c>
      <c r="L153" s="231"/>
      <c r="M153" s="232" t="s">
        <v>1</v>
      </c>
      <c r="N153" s="233" t="s">
        <v>41</v>
      </c>
      <c r="O153" s="88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2" t="s">
        <v>124</v>
      </c>
      <c r="AT153" s="222" t="s">
        <v>126</v>
      </c>
      <c r="AU153" s="222" t="s">
        <v>85</v>
      </c>
      <c r="AY153" s="14" t="s">
        <v>116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4" t="s">
        <v>83</v>
      </c>
      <c r="BK153" s="223">
        <f>ROUND(I153*H153,2)</f>
        <v>0</v>
      </c>
      <c r="BL153" s="14" t="s">
        <v>124</v>
      </c>
      <c r="BM153" s="222" t="s">
        <v>231</v>
      </c>
    </row>
    <row r="154" s="2" customFormat="1" ht="16.5" customHeight="1">
      <c r="A154" s="35"/>
      <c r="B154" s="36"/>
      <c r="C154" s="211" t="s">
        <v>232</v>
      </c>
      <c r="D154" s="211" t="s">
        <v>119</v>
      </c>
      <c r="E154" s="212" t="s">
        <v>233</v>
      </c>
      <c r="F154" s="213" t="s">
        <v>234</v>
      </c>
      <c r="G154" s="214" t="s">
        <v>133</v>
      </c>
      <c r="H154" s="215">
        <v>9</v>
      </c>
      <c r="I154" s="216"/>
      <c r="J154" s="217">
        <f>ROUND(I154*H154,2)</f>
        <v>0</v>
      </c>
      <c r="K154" s="213" t="s">
        <v>123</v>
      </c>
      <c r="L154" s="41"/>
      <c r="M154" s="218" t="s">
        <v>1</v>
      </c>
      <c r="N154" s="219" t="s">
        <v>41</v>
      </c>
      <c r="O154" s="88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2" t="s">
        <v>124</v>
      </c>
      <c r="AT154" s="222" t="s">
        <v>119</v>
      </c>
      <c r="AU154" s="222" t="s">
        <v>85</v>
      </c>
      <c r="AY154" s="14" t="s">
        <v>116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4" t="s">
        <v>83</v>
      </c>
      <c r="BK154" s="223">
        <f>ROUND(I154*H154,2)</f>
        <v>0</v>
      </c>
      <c r="BL154" s="14" t="s">
        <v>124</v>
      </c>
      <c r="BM154" s="222" t="s">
        <v>235</v>
      </c>
    </row>
    <row r="155" s="2" customFormat="1" ht="24.15" customHeight="1">
      <c r="A155" s="35"/>
      <c r="B155" s="36"/>
      <c r="C155" s="211" t="s">
        <v>236</v>
      </c>
      <c r="D155" s="211" t="s">
        <v>119</v>
      </c>
      <c r="E155" s="212" t="s">
        <v>237</v>
      </c>
      <c r="F155" s="213" t="s">
        <v>238</v>
      </c>
      <c r="G155" s="214" t="s">
        <v>133</v>
      </c>
      <c r="H155" s="215">
        <v>9</v>
      </c>
      <c r="I155" s="216"/>
      <c r="J155" s="217">
        <f>ROUND(I155*H155,2)</f>
        <v>0</v>
      </c>
      <c r="K155" s="213" t="s">
        <v>123</v>
      </c>
      <c r="L155" s="41"/>
      <c r="M155" s="218" t="s">
        <v>1</v>
      </c>
      <c r="N155" s="219" t="s">
        <v>41</v>
      </c>
      <c r="O155" s="88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2" t="s">
        <v>124</v>
      </c>
      <c r="AT155" s="222" t="s">
        <v>119</v>
      </c>
      <c r="AU155" s="222" t="s">
        <v>85</v>
      </c>
      <c r="AY155" s="14" t="s">
        <v>116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4" t="s">
        <v>83</v>
      </c>
      <c r="BK155" s="223">
        <f>ROUND(I155*H155,2)</f>
        <v>0</v>
      </c>
      <c r="BL155" s="14" t="s">
        <v>124</v>
      </c>
      <c r="BM155" s="222" t="s">
        <v>239</v>
      </c>
    </row>
    <row r="156" s="2" customFormat="1" ht="24.15" customHeight="1">
      <c r="A156" s="35"/>
      <c r="B156" s="36"/>
      <c r="C156" s="224" t="s">
        <v>240</v>
      </c>
      <c r="D156" s="224" t="s">
        <v>126</v>
      </c>
      <c r="E156" s="225" t="s">
        <v>241</v>
      </c>
      <c r="F156" s="226" t="s">
        <v>242</v>
      </c>
      <c r="G156" s="227" t="s">
        <v>133</v>
      </c>
      <c r="H156" s="228">
        <v>9</v>
      </c>
      <c r="I156" s="229"/>
      <c r="J156" s="230">
        <f>ROUND(I156*H156,2)</f>
        <v>0</v>
      </c>
      <c r="K156" s="226" t="s">
        <v>123</v>
      </c>
      <c r="L156" s="231"/>
      <c r="M156" s="232" t="s">
        <v>1</v>
      </c>
      <c r="N156" s="233" t="s">
        <v>41</v>
      </c>
      <c r="O156" s="88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2" t="s">
        <v>124</v>
      </c>
      <c r="AT156" s="222" t="s">
        <v>126</v>
      </c>
      <c r="AU156" s="222" t="s">
        <v>85</v>
      </c>
      <c r="AY156" s="14" t="s">
        <v>116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4" t="s">
        <v>83</v>
      </c>
      <c r="BK156" s="223">
        <f>ROUND(I156*H156,2)</f>
        <v>0</v>
      </c>
      <c r="BL156" s="14" t="s">
        <v>124</v>
      </c>
      <c r="BM156" s="222" t="s">
        <v>243</v>
      </c>
    </row>
    <row r="157" s="2" customFormat="1" ht="24.15" customHeight="1">
      <c r="A157" s="35"/>
      <c r="B157" s="36"/>
      <c r="C157" s="211" t="s">
        <v>244</v>
      </c>
      <c r="D157" s="211" t="s">
        <v>119</v>
      </c>
      <c r="E157" s="212" t="s">
        <v>245</v>
      </c>
      <c r="F157" s="213" t="s">
        <v>246</v>
      </c>
      <c r="G157" s="214" t="s">
        <v>133</v>
      </c>
      <c r="H157" s="215">
        <v>1</v>
      </c>
      <c r="I157" s="216"/>
      <c r="J157" s="217">
        <f>ROUND(I157*H157,2)</f>
        <v>0</v>
      </c>
      <c r="K157" s="213" t="s">
        <v>123</v>
      </c>
      <c r="L157" s="41"/>
      <c r="M157" s="218" t="s">
        <v>1</v>
      </c>
      <c r="N157" s="219" t="s">
        <v>41</v>
      </c>
      <c r="O157" s="88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2" t="s">
        <v>124</v>
      </c>
      <c r="AT157" s="222" t="s">
        <v>119</v>
      </c>
      <c r="AU157" s="222" t="s">
        <v>85</v>
      </c>
      <c r="AY157" s="14" t="s">
        <v>116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4" t="s">
        <v>83</v>
      </c>
      <c r="BK157" s="223">
        <f>ROUND(I157*H157,2)</f>
        <v>0</v>
      </c>
      <c r="BL157" s="14" t="s">
        <v>124</v>
      </c>
      <c r="BM157" s="222" t="s">
        <v>247</v>
      </c>
    </row>
    <row r="158" s="2" customFormat="1" ht="24.15" customHeight="1">
      <c r="A158" s="35"/>
      <c r="B158" s="36"/>
      <c r="C158" s="224" t="s">
        <v>248</v>
      </c>
      <c r="D158" s="224" t="s">
        <v>126</v>
      </c>
      <c r="E158" s="225" t="s">
        <v>249</v>
      </c>
      <c r="F158" s="226" t="s">
        <v>250</v>
      </c>
      <c r="G158" s="227" t="s">
        <v>133</v>
      </c>
      <c r="H158" s="228">
        <v>1</v>
      </c>
      <c r="I158" s="229"/>
      <c r="J158" s="230">
        <f>ROUND(I158*H158,2)</f>
        <v>0</v>
      </c>
      <c r="K158" s="226" t="s">
        <v>123</v>
      </c>
      <c r="L158" s="231"/>
      <c r="M158" s="232" t="s">
        <v>1</v>
      </c>
      <c r="N158" s="233" t="s">
        <v>41</v>
      </c>
      <c r="O158" s="88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2" t="s">
        <v>124</v>
      </c>
      <c r="AT158" s="222" t="s">
        <v>126</v>
      </c>
      <c r="AU158" s="222" t="s">
        <v>85</v>
      </c>
      <c r="AY158" s="14" t="s">
        <v>116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4" t="s">
        <v>83</v>
      </c>
      <c r="BK158" s="223">
        <f>ROUND(I158*H158,2)</f>
        <v>0</v>
      </c>
      <c r="BL158" s="14" t="s">
        <v>124</v>
      </c>
      <c r="BM158" s="222" t="s">
        <v>251</v>
      </c>
    </row>
    <row r="159" s="2" customFormat="1" ht="21.75" customHeight="1">
      <c r="A159" s="35"/>
      <c r="B159" s="36"/>
      <c r="C159" s="224" t="s">
        <v>252</v>
      </c>
      <c r="D159" s="224" t="s">
        <v>126</v>
      </c>
      <c r="E159" s="225" t="s">
        <v>253</v>
      </c>
      <c r="F159" s="226" t="s">
        <v>254</v>
      </c>
      <c r="G159" s="227" t="s">
        <v>133</v>
      </c>
      <c r="H159" s="228">
        <v>9</v>
      </c>
      <c r="I159" s="229"/>
      <c r="J159" s="230">
        <f>ROUND(I159*H159,2)</f>
        <v>0</v>
      </c>
      <c r="K159" s="226" t="s">
        <v>123</v>
      </c>
      <c r="L159" s="231"/>
      <c r="M159" s="232" t="s">
        <v>1</v>
      </c>
      <c r="N159" s="233" t="s">
        <v>41</v>
      </c>
      <c r="O159" s="88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2" t="s">
        <v>124</v>
      </c>
      <c r="AT159" s="222" t="s">
        <v>126</v>
      </c>
      <c r="AU159" s="222" t="s">
        <v>85</v>
      </c>
      <c r="AY159" s="14" t="s">
        <v>116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4" t="s">
        <v>83</v>
      </c>
      <c r="BK159" s="223">
        <f>ROUND(I159*H159,2)</f>
        <v>0</v>
      </c>
      <c r="BL159" s="14" t="s">
        <v>124</v>
      </c>
      <c r="BM159" s="222" t="s">
        <v>255</v>
      </c>
    </row>
    <row r="160" s="2" customFormat="1" ht="21.75" customHeight="1">
      <c r="A160" s="35"/>
      <c r="B160" s="36"/>
      <c r="C160" s="211" t="s">
        <v>256</v>
      </c>
      <c r="D160" s="211" t="s">
        <v>119</v>
      </c>
      <c r="E160" s="212" t="s">
        <v>257</v>
      </c>
      <c r="F160" s="213" t="s">
        <v>258</v>
      </c>
      <c r="G160" s="214" t="s">
        <v>133</v>
      </c>
      <c r="H160" s="215">
        <v>2</v>
      </c>
      <c r="I160" s="216"/>
      <c r="J160" s="217">
        <f>ROUND(I160*H160,2)</f>
        <v>0</v>
      </c>
      <c r="K160" s="213" t="s">
        <v>123</v>
      </c>
      <c r="L160" s="41"/>
      <c r="M160" s="218" t="s">
        <v>1</v>
      </c>
      <c r="N160" s="219" t="s">
        <v>41</v>
      </c>
      <c r="O160" s="88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2" t="s">
        <v>124</v>
      </c>
      <c r="AT160" s="222" t="s">
        <v>119</v>
      </c>
      <c r="AU160" s="222" t="s">
        <v>85</v>
      </c>
      <c r="AY160" s="14" t="s">
        <v>116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4" t="s">
        <v>83</v>
      </c>
      <c r="BK160" s="223">
        <f>ROUND(I160*H160,2)</f>
        <v>0</v>
      </c>
      <c r="BL160" s="14" t="s">
        <v>124</v>
      </c>
      <c r="BM160" s="222" t="s">
        <v>259</v>
      </c>
    </row>
    <row r="161" s="2" customFormat="1" ht="24.15" customHeight="1">
      <c r="A161" s="35"/>
      <c r="B161" s="36"/>
      <c r="C161" s="224" t="s">
        <v>260</v>
      </c>
      <c r="D161" s="224" t="s">
        <v>126</v>
      </c>
      <c r="E161" s="225" t="s">
        <v>261</v>
      </c>
      <c r="F161" s="226" t="s">
        <v>262</v>
      </c>
      <c r="G161" s="227" t="s">
        <v>133</v>
      </c>
      <c r="H161" s="228">
        <v>2</v>
      </c>
      <c r="I161" s="229"/>
      <c r="J161" s="230">
        <f>ROUND(I161*H161,2)</f>
        <v>0</v>
      </c>
      <c r="K161" s="226" t="s">
        <v>123</v>
      </c>
      <c r="L161" s="231"/>
      <c r="M161" s="232" t="s">
        <v>1</v>
      </c>
      <c r="N161" s="233" t="s">
        <v>41</v>
      </c>
      <c r="O161" s="88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2" t="s">
        <v>124</v>
      </c>
      <c r="AT161" s="222" t="s">
        <v>126</v>
      </c>
      <c r="AU161" s="222" t="s">
        <v>85</v>
      </c>
      <c r="AY161" s="14" t="s">
        <v>116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4" t="s">
        <v>83</v>
      </c>
      <c r="BK161" s="223">
        <f>ROUND(I161*H161,2)</f>
        <v>0</v>
      </c>
      <c r="BL161" s="14" t="s">
        <v>124</v>
      </c>
      <c r="BM161" s="222" t="s">
        <v>263</v>
      </c>
    </row>
    <row r="162" s="2" customFormat="1" ht="16.5" customHeight="1">
      <c r="A162" s="35"/>
      <c r="B162" s="36"/>
      <c r="C162" s="211" t="s">
        <v>264</v>
      </c>
      <c r="D162" s="211" t="s">
        <v>119</v>
      </c>
      <c r="E162" s="212" t="s">
        <v>265</v>
      </c>
      <c r="F162" s="213" t="s">
        <v>266</v>
      </c>
      <c r="G162" s="214" t="s">
        <v>133</v>
      </c>
      <c r="H162" s="215">
        <v>65</v>
      </c>
      <c r="I162" s="216"/>
      <c r="J162" s="217">
        <f>ROUND(I162*H162,2)</f>
        <v>0</v>
      </c>
      <c r="K162" s="213" t="s">
        <v>123</v>
      </c>
      <c r="L162" s="41"/>
      <c r="M162" s="218" t="s">
        <v>1</v>
      </c>
      <c r="N162" s="219" t="s">
        <v>41</v>
      </c>
      <c r="O162" s="88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2" t="s">
        <v>124</v>
      </c>
      <c r="AT162" s="222" t="s">
        <v>119</v>
      </c>
      <c r="AU162" s="222" t="s">
        <v>85</v>
      </c>
      <c r="AY162" s="14" t="s">
        <v>116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4" t="s">
        <v>83</v>
      </c>
      <c r="BK162" s="223">
        <f>ROUND(I162*H162,2)</f>
        <v>0</v>
      </c>
      <c r="BL162" s="14" t="s">
        <v>124</v>
      </c>
      <c r="BM162" s="222" t="s">
        <v>267</v>
      </c>
    </row>
    <row r="163" s="2" customFormat="1" ht="24.15" customHeight="1">
      <c r="A163" s="35"/>
      <c r="B163" s="36"/>
      <c r="C163" s="224" t="s">
        <v>268</v>
      </c>
      <c r="D163" s="224" t="s">
        <v>126</v>
      </c>
      <c r="E163" s="225" t="s">
        <v>269</v>
      </c>
      <c r="F163" s="226" t="s">
        <v>270</v>
      </c>
      <c r="G163" s="227" t="s">
        <v>133</v>
      </c>
      <c r="H163" s="228">
        <v>65</v>
      </c>
      <c r="I163" s="229"/>
      <c r="J163" s="230">
        <f>ROUND(I163*H163,2)</f>
        <v>0</v>
      </c>
      <c r="K163" s="226" t="s">
        <v>123</v>
      </c>
      <c r="L163" s="231"/>
      <c r="M163" s="232" t="s">
        <v>1</v>
      </c>
      <c r="N163" s="233" t="s">
        <v>41</v>
      </c>
      <c r="O163" s="88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2" t="s">
        <v>124</v>
      </c>
      <c r="AT163" s="222" t="s">
        <v>126</v>
      </c>
      <c r="AU163" s="222" t="s">
        <v>85</v>
      </c>
      <c r="AY163" s="14" t="s">
        <v>116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4" t="s">
        <v>83</v>
      </c>
      <c r="BK163" s="223">
        <f>ROUND(I163*H163,2)</f>
        <v>0</v>
      </c>
      <c r="BL163" s="14" t="s">
        <v>124</v>
      </c>
      <c r="BM163" s="222" t="s">
        <v>271</v>
      </c>
    </row>
    <row r="164" s="2" customFormat="1" ht="21.75" customHeight="1">
      <c r="A164" s="35"/>
      <c r="B164" s="36"/>
      <c r="C164" s="211" t="s">
        <v>272</v>
      </c>
      <c r="D164" s="211" t="s">
        <v>119</v>
      </c>
      <c r="E164" s="212" t="s">
        <v>273</v>
      </c>
      <c r="F164" s="213" t="s">
        <v>274</v>
      </c>
      <c r="G164" s="214" t="s">
        <v>191</v>
      </c>
      <c r="H164" s="215">
        <v>196</v>
      </c>
      <c r="I164" s="216"/>
      <c r="J164" s="217">
        <f>ROUND(I164*H164,2)</f>
        <v>0</v>
      </c>
      <c r="K164" s="213" t="s">
        <v>123</v>
      </c>
      <c r="L164" s="41"/>
      <c r="M164" s="218" t="s">
        <v>1</v>
      </c>
      <c r="N164" s="219" t="s">
        <v>41</v>
      </c>
      <c r="O164" s="88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2" t="s">
        <v>124</v>
      </c>
      <c r="AT164" s="222" t="s">
        <v>119</v>
      </c>
      <c r="AU164" s="222" t="s">
        <v>85</v>
      </c>
      <c r="AY164" s="14" t="s">
        <v>116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4" t="s">
        <v>83</v>
      </c>
      <c r="BK164" s="223">
        <f>ROUND(I164*H164,2)</f>
        <v>0</v>
      </c>
      <c r="BL164" s="14" t="s">
        <v>124</v>
      </c>
      <c r="BM164" s="222" t="s">
        <v>275</v>
      </c>
    </row>
    <row r="165" s="2" customFormat="1" ht="33" customHeight="1">
      <c r="A165" s="35"/>
      <c r="B165" s="36"/>
      <c r="C165" s="224" t="s">
        <v>276</v>
      </c>
      <c r="D165" s="224" t="s">
        <v>126</v>
      </c>
      <c r="E165" s="225" t="s">
        <v>277</v>
      </c>
      <c r="F165" s="226" t="s">
        <v>278</v>
      </c>
      <c r="G165" s="227" t="s">
        <v>191</v>
      </c>
      <c r="H165" s="228">
        <v>196</v>
      </c>
      <c r="I165" s="229"/>
      <c r="J165" s="230">
        <f>ROUND(I165*H165,2)</f>
        <v>0</v>
      </c>
      <c r="K165" s="226" t="s">
        <v>123</v>
      </c>
      <c r="L165" s="231"/>
      <c r="M165" s="232" t="s">
        <v>1</v>
      </c>
      <c r="N165" s="233" t="s">
        <v>41</v>
      </c>
      <c r="O165" s="88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2" t="s">
        <v>124</v>
      </c>
      <c r="AT165" s="222" t="s">
        <v>126</v>
      </c>
      <c r="AU165" s="222" t="s">
        <v>85</v>
      </c>
      <c r="AY165" s="14" t="s">
        <v>116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4" t="s">
        <v>83</v>
      </c>
      <c r="BK165" s="223">
        <f>ROUND(I165*H165,2)</f>
        <v>0</v>
      </c>
      <c r="BL165" s="14" t="s">
        <v>124</v>
      </c>
      <c r="BM165" s="222" t="s">
        <v>279</v>
      </c>
    </row>
    <row r="166" s="2" customFormat="1" ht="33" customHeight="1">
      <c r="A166" s="35"/>
      <c r="B166" s="36"/>
      <c r="C166" s="211" t="s">
        <v>280</v>
      </c>
      <c r="D166" s="211" t="s">
        <v>119</v>
      </c>
      <c r="E166" s="212" t="s">
        <v>281</v>
      </c>
      <c r="F166" s="213" t="s">
        <v>282</v>
      </c>
      <c r="G166" s="214" t="s">
        <v>133</v>
      </c>
      <c r="H166" s="215">
        <v>2</v>
      </c>
      <c r="I166" s="216"/>
      <c r="J166" s="217">
        <f>ROUND(I166*H166,2)</f>
        <v>0</v>
      </c>
      <c r="K166" s="213" t="s">
        <v>123</v>
      </c>
      <c r="L166" s="41"/>
      <c r="M166" s="218" t="s">
        <v>1</v>
      </c>
      <c r="N166" s="219" t="s">
        <v>41</v>
      </c>
      <c r="O166" s="88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2" t="s">
        <v>124</v>
      </c>
      <c r="AT166" s="222" t="s">
        <v>119</v>
      </c>
      <c r="AU166" s="222" t="s">
        <v>85</v>
      </c>
      <c r="AY166" s="14" t="s">
        <v>116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4" t="s">
        <v>83</v>
      </c>
      <c r="BK166" s="223">
        <f>ROUND(I166*H166,2)</f>
        <v>0</v>
      </c>
      <c r="BL166" s="14" t="s">
        <v>124</v>
      </c>
      <c r="BM166" s="222" t="s">
        <v>283</v>
      </c>
    </row>
    <row r="167" s="2" customFormat="1" ht="24.15" customHeight="1">
      <c r="A167" s="35"/>
      <c r="B167" s="36"/>
      <c r="C167" s="224" t="s">
        <v>284</v>
      </c>
      <c r="D167" s="224" t="s">
        <v>126</v>
      </c>
      <c r="E167" s="225" t="s">
        <v>285</v>
      </c>
      <c r="F167" s="226" t="s">
        <v>286</v>
      </c>
      <c r="G167" s="227" t="s">
        <v>133</v>
      </c>
      <c r="H167" s="228">
        <v>2</v>
      </c>
      <c r="I167" s="229"/>
      <c r="J167" s="230">
        <f>ROUND(I167*H167,2)</f>
        <v>0</v>
      </c>
      <c r="K167" s="226" t="s">
        <v>123</v>
      </c>
      <c r="L167" s="231"/>
      <c r="M167" s="232" t="s">
        <v>1</v>
      </c>
      <c r="N167" s="233" t="s">
        <v>41</v>
      </c>
      <c r="O167" s="88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2" t="s">
        <v>124</v>
      </c>
      <c r="AT167" s="222" t="s">
        <v>126</v>
      </c>
      <c r="AU167" s="222" t="s">
        <v>85</v>
      </c>
      <c r="AY167" s="14" t="s">
        <v>116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4" t="s">
        <v>83</v>
      </c>
      <c r="BK167" s="223">
        <f>ROUND(I167*H167,2)</f>
        <v>0</v>
      </c>
      <c r="BL167" s="14" t="s">
        <v>124</v>
      </c>
      <c r="BM167" s="222" t="s">
        <v>287</v>
      </c>
    </row>
    <row r="168" s="2" customFormat="1" ht="16.5" customHeight="1">
      <c r="A168" s="35"/>
      <c r="B168" s="36"/>
      <c r="C168" s="211" t="s">
        <v>288</v>
      </c>
      <c r="D168" s="211" t="s">
        <v>119</v>
      </c>
      <c r="E168" s="212" t="s">
        <v>289</v>
      </c>
      <c r="F168" s="213" t="s">
        <v>290</v>
      </c>
      <c r="G168" s="214" t="s">
        <v>191</v>
      </c>
      <c r="H168" s="215">
        <v>114</v>
      </c>
      <c r="I168" s="216"/>
      <c r="J168" s="217">
        <f>ROUND(I168*H168,2)</f>
        <v>0</v>
      </c>
      <c r="K168" s="213" t="s">
        <v>123</v>
      </c>
      <c r="L168" s="41"/>
      <c r="M168" s="218" t="s">
        <v>1</v>
      </c>
      <c r="N168" s="219" t="s">
        <v>41</v>
      </c>
      <c r="O168" s="88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2" t="s">
        <v>124</v>
      </c>
      <c r="AT168" s="222" t="s">
        <v>119</v>
      </c>
      <c r="AU168" s="222" t="s">
        <v>85</v>
      </c>
      <c r="AY168" s="14" t="s">
        <v>116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4" t="s">
        <v>83</v>
      </c>
      <c r="BK168" s="223">
        <f>ROUND(I168*H168,2)</f>
        <v>0</v>
      </c>
      <c r="BL168" s="14" t="s">
        <v>124</v>
      </c>
      <c r="BM168" s="222" t="s">
        <v>291</v>
      </c>
    </row>
    <row r="169" s="2" customFormat="1" ht="24.15" customHeight="1">
      <c r="A169" s="35"/>
      <c r="B169" s="36"/>
      <c r="C169" s="224" t="s">
        <v>292</v>
      </c>
      <c r="D169" s="224" t="s">
        <v>126</v>
      </c>
      <c r="E169" s="225" t="s">
        <v>293</v>
      </c>
      <c r="F169" s="226" t="s">
        <v>294</v>
      </c>
      <c r="G169" s="227" t="s">
        <v>191</v>
      </c>
      <c r="H169" s="228">
        <v>114</v>
      </c>
      <c r="I169" s="229"/>
      <c r="J169" s="230">
        <f>ROUND(I169*H169,2)</f>
        <v>0</v>
      </c>
      <c r="K169" s="226" t="s">
        <v>123</v>
      </c>
      <c r="L169" s="231"/>
      <c r="M169" s="232" t="s">
        <v>1</v>
      </c>
      <c r="N169" s="233" t="s">
        <v>41</v>
      </c>
      <c r="O169" s="88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2" t="s">
        <v>124</v>
      </c>
      <c r="AT169" s="222" t="s">
        <v>126</v>
      </c>
      <c r="AU169" s="222" t="s">
        <v>85</v>
      </c>
      <c r="AY169" s="14" t="s">
        <v>116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4" t="s">
        <v>83</v>
      </c>
      <c r="BK169" s="223">
        <f>ROUND(I169*H169,2)</f>
        <v>0</v>
      </c>
      <c r="BL169" s="14" t="s">
        <v>124</v>
      </c>
      <c r="BM169" s="222" t="s">
        <v>295</v>
      </c>
    </row>
    <row r="170" s="2" customFormat="1" ht="16.5" customHeight="1">
      <c r="A170" s="35"/>
      <c r="B170" s="36"/>
      <c r="C170" s="211" t="s">
        <v>296</v>
      </c>
      <c r="D170" s="211" t="s">
        <v>119</v>
      </c>
      <c r="E170" s="212" t="s">
        <v>297</v>
      </c>
      <c r="F170" s="213" t="s">
        <v>298</v>
      </c>
      <c r="G170" s="214" t="s">
        <v>191</v>
      </c>
      <c r="H170" s="215">
        <v>22000</v>
      </c>
      <c r="I170" s="216"/>
      <c r="J170" s="217">
        <f>ROUND(I170*H170,2)</f>
        <v>0</v>
      </c>
      <c r="K170" s="213" t="s">
        <v>123</v>
      </c>
      <c r="L170" s="41"/>
      <c r="M170" s="218" t="s">
        <v>1</v>
      </c>
      <c r="N170" s="219" t="s">
        <v>41</v>
      </c>
      <c r="O170" s="88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2" t="s">
        <v>124</v>
      </c>
      <c r="AT170" s="222" t="s">
        <v>119</v>
      </c>
      <c r="AU170" s="222" t="s">
        <v>85</v>
      </c>
      <c r="AY170" s="14" t="s">
        <v>116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4" t="s">
        <v>83</v>
      </c>
      <c r="BK170" s="223">
        <f>ROUND(I170*H170,2)</f>
        <v>0</v>
      </c>
      <c r="BL170" s="14" t="s">
        <v>124</v>
      </c>
      <c r="BM170" s="222" t="s">
        <v>299</v>
      </c>
    </row>
    <row r="171" s="2" customFormat="1" ht="24.15" customHeight="1">
      <c r="A171" s="35"/>
      <c r="B171" s="36"/>
      <c r="C171" s="211" t="s">
        <v>300</v>
      </c>
      <c r="D171" s="211" t="s">
        <v>119</v>
      </c>
      <c r="E171" s="212" t="s">
        <v>301</v>
      </c>
      <c r="F171" s="213" t="s">
        <v>302</v>
      </c>
      <c r="G171" s="214" t="s">
        <v>133</v>
      </c>
      <c r="H171" s="215">
        <v>2</v>
      </c>
      <c r="I171" s="216"/>
      <c r="J171" s="217">
        <f>ROUND(I171*H171,2)</f>
        <v>0</v>
      </c>
      <c r="K171" s="213" t="s">
        <v>123</v>
      </c>
      <c r="L171" s="41"/>
      <c r="M171" s="218" t="s">
        <v>1</v>
      </c>
      <c r="N171" s="219" t="s">
        <v>41</v>
      </c>
      <c r="O171" s="88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2" t="s">
        <v>124</v>
      </c>
      <c r="AT171" s="222" t="s">
        <v>119</v>
      </c>
      <c r="AU171" s="222" t="s">
        <v>85</v>
      </c>
      <c r="AY171" s="14" t="s">
        <v>116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4" t="s">
        <v>83</v>
      </c>
      <c r="BK171" s="223">
        <f>ROUND(I171*H171,2)</f>
        <v>0</v>
      </c>
      <c r="BL171" s="14" t="s">
        <v>124</v>
      </c>
      <c r="BM171" s="222" t="s">
        <v>303</v>
      </c>
    </row>
    <row r="172" s="2" customFormat="1" ht="24.15" customHeight="1">
      <c r="A172" s="35"/>
      <c r="B172" s="36"/>
      <c r="C172" s="211" t="s">
        <v>304</v>
      </c>
      <c r="D172" s="211" t="s">
        <v>119</v>
      </c>
      <c r="E172" s="212" t="s">
        <v>305</v>
      </c>
      <c r="F172" s="213" t="s">
        <v>306</v>
      </c>
      <c r="G172" s="214" t="s">
        <v>133</v>
      </c>
      <c r="H172" s="215">
        <v>4</v>
      </c>
      <c r="I172" s="216"/>
      <c r="J172" s="217">
        <f>ROUND(I172*H172,2)</f>
        <v>0</v>
      </c>
      <c r="K172" s="213" t="s">
        <v>123</v>
      </c>
      <c r="L172" s="41"/>
      <c r="M172" s="218" t="s">
        <v>1</v>
      </c>
      <c r="N172" s="219" t="s">
        <v>41</v>
      </c>
      <c r="O172" s="88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2" t="s">
        <v>124</v>
      </c>
      <c r="AT172" s="222" t="s">
        <v>119</v>
      </c>
      <c r="AU172" s="222" t="s">
        <v>85</v>
      </c>
      <c r="AY172" s="14" t="s">
        <v>116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4" t="s">
        <v>83</v>
      </c>
      <c r="BK172" s="223">
        <f>ROUND(I172*H172,2)</f>
        <v>0</v>
      </c>
      <c r="BL172" s="14" t="s">
        <v>124</v>
      </c>
      <c r="BM172" s="222" t="s">
        <v>307</v>
      </c>
    </row>
    <row r="173" s="2" customFormat="1" ht="16.5" customHeight="1">
      <c r="A173" s="35"/>
      <c r="B173" s="36"/>
      <c r="C173" s="211" t="s">
        <v>308</v>
      </c>
      <c r="D173" s="211" t="s">
        <v>119</v>
      </c>
      <c r="E173" s="212" t="s">
        <v>309</v>
      </c>
      <c r="F173" s="213" t="s">
        <v>310</v>
      </c>
      <c r="G173" s="214" t="s">
        <v>133</v>
      </c>
      <c r="H173" s="215">
        <v>232</v>
      </c>
      <c r="I173" s="216"/>
      <c r="J173" s="217">
        <f>ROUND(I173*H173,2)</f>
        <v>0</v>
      </c>
      <c r="K173" s="213" t="s">
        <v>123</v>
      </c>
      <c r="L173" s="41"/>
      <c r="M173" s="218" t="s">
        <v>1</v>
      </c>
      <c r="N173" s="219" t="s">
        <v>41</v>
      </c>
      <c r="O173" s="88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2" t="s">
        <v>124</v>
      </c>
      <c r="AT173" s="222" t="s">
        <v>119</v>
      </c>
      <c r="AU173" s="222" t="s">
        <v>85</v>
      </c>
      <c r="AY173" s="14" t="s">
        <v>116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4" t="s">
        <v>83</v>
      </c>
      <c r="BK173" s="223">
        <f>ROUND(I173*H173,2)</f>
        <v>0</v>
      </c>
      <c r="BL173" s="14" t="s">
        <v>124</v>
      </c>
      <c r="BM173" s="222" t="s">
        <v>311</v>
      </c>
    </row>
    <row r="174" s="2" customFormat="1" ht="24.15" customHeight="1">
      <c r="A174" s="35"/>
      <c r="B174" s="36"/>
      <c r="C174" s="224" t="s">
        <v>312</v>
      </c>
      <c r="D174" s="224" t="s">
        <v>126</v>
      </c>
      <c r="E174" s="225" t="s">
        <v>313</v>
      </c>
      <c r="F174" s="226" t="s">
        <v>314</v>
      </c>
      <c r="G174" s="227" t="s">
        <v>133</v>
      </c>
      <c r="H174" s="228">
        <v>232</v>
      </c>
      <c r="I174" s="229"/>
      <c r="J174" s="230">
        <f>ROUND(I174*H174,2)</f>
        <v>0</v>
      </c>
      <c r="K174" s="226" t="s">
        <v>123</v>
      </c>
      <c r="L174" s="231"/>
      <c r="M174" s="232" t="s">
        <v>1</v>
      </c>
      <c r="N174" s="233" t="s">
        <v>41</v>
      </c>
      <c r="O174" s="88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2" t="s">
        <v>124</v>
      </c>
      <c r="AT174" s="222" t="s">
        <v>126</v>
      </c>
      <c r="AU174" s="222" t="s">
        <v>85</v>
      </c>
      <c r="AY174" s="14" t="s">
        <v>116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4" t="s">
        <v>83</v>
      </c>
      <c r="BK174" s="223">
        <f>ROUND(I174*H174,2)</f>
        <v>0</v>
      </c>
      <c r="BL174" s="14" t="s">
        <v>124</v>
      </c>
      <c r="BM174" s="222" t="s">
        <v>315</v>
      </c>
    </row>
    <row r="175" s="2" customFormat="1" ht="16.5" customHeight="1">
      <c r="A175" s="35"/>
      <c r="B175" s="36"/>
      <c r="C175" s="211" t="s">
        <v>316</v>
      </c>
      <c r="D175" s="211" t="s">
        <v>119</v>
      </c>
      <c r="E175" s="212" t="s">
        <v>317</v>
      </c>
      <c r="F175" s="213" t="s">
        <v>318</v>
      </c>
      <c r="G175" s="214" t="s">
        <v>133</v>
      </c>
      <c r="H175" s="215">
        <v>4</v>
      </c>
      <c r="I175" s="216"/>
      <c r="J175" s="217">
        <f>ROUND(I175*H175,2)</f>
        <v>0</v>
      </c>
      <c r="K175" s="213" t="s">
        <v>123</v>
      </c>
      <c r="L175" s="41"/>
      <c r="M175" s="218" t="s">
        <v>1</v>
      </c>
      <c r="N175" s="219" t="s">
        <v>41</v>
      </c>
      <c r="O175" s="88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2" t="s">
        <v>124</v>
      </c>
      <c r="AT175" s="222" t="s">
        <v>119</v>
      </c>
      <c r="AU175" s="222" t="s">
        <v>85</v>
      </c>
      <c r="AY175" s="14" t="s">
        <v>116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4" t="s">
        <v>83</v>
      </c>
      <c r="BK175" s="223">
        <f>ROUND(I175*H175,2)</f>
        <v>0</v>
      </c>
      <c r="BL175" s="14" t="s">
        <v>124</v>
      </c>
      <c r="BM175" s="222" t="s">
        <v>319</v>
      </c>
    </row>
    <row r="176" s="2" customFormat="1" ht="24.15" customHeight="1">
      <c r="A176" s="35"/>
      <c r="B176" s="36"/>
      <c r="C176" s="224" t="s">
        <v>320</v>
      </c>
      <c r="D176" s="224" t="s">
        <v>126</v>
      </c>
      <c r="E176" s="225" t="s">
        <v>321</v>
      </c>
      <c r="F176" s="226" t="s">
        <v>322</v>
      </c>
      <c r="G176" s="227" t="s">
        <v>133</v>
      </c>
      <c r="H176" s="228">
        <v>4</v>
      </c>
      <c r="I176" s="229"/>
      <c r="J176" s="230">
        <f>ROUND(I176*H176,2)</f>
        <v>0</v>
      </c>
      <c r="K176" s="226" t="s">
        <v>123</v>
      </c>
      <c r="L176" s="231"/>
      <c r="M176" s="232" t="s">
        <v>1</v>
      </c>
      <c r="N176" s="233" t="s">
        <v>41</v>
      </c>
      <c r="O176" s="88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2" t="s">
        <v>124</v>
      </c>
      <c r="AT176" s="222" t="s">
        <v>126</v>
      </c>
      <c r="AU176" s="222" t="s">
        <v>85</v>
      </c>
      <c r="AY176" s="14" t="s">
        <v>116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4" t="s">
        <v>83</v>
      </c>
      <c r="BK176" s="223">
        <f>ROUND(I176*H176,2)</f>
        <v>0</v>
      </c>
      <c r="BL176" s="14" t="s">
        <v>124</v>
      </c>
      <c r="BM176" s="222" t="s">
        <v>323</v>
      </c>
    </row>
    <row r="177" s="2" customFormat="1" ht="24.15" customHeight="1">
      <c r="A177" s="35"/>
      <c r="B177" s="36"/>
      <c r="C177" s="211" t="s">
        <v>324</v>
      </c>
      <c r="D177" s="211" t="s">
        <v>119</v>
      </c>
      <c r="E177" s="212" t="s">
        <v>325</v>
      </c>
      <c r="F177" s="213" t="s">
        <v>152</v>
      </c>
      <c r="G177" s="214" t="s">
        <v>133</v>
      </c>
      <c r="H177" s="215">
        <v>44</v>
      </c>
      <c r="I177" s="216"/>
      <c r="J177" s="217">
        <f>ROUND(I177*H177,2)</f>
        <v>0</v>
      </c>
      <c r="K177" s="213" t="s">
        <v>1</v>
      </c>
      <c r="L177" s="41"/>
      <c r="M177" s="218" t="s">
        <v>1</v>
      </c>
      <c r="N177" s="219" t="s">
        <v>41</v>
      </c>
      <c r="O177" s="88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2" t="s">
        <v>135</v>
      </c>
      <c r="AT177" s="222" t="s">
        <v>119</v>
      </c>
      <c r="AU177" s="222" t="s">
        <v>85</v>
      </c>
      <c r="AY177" s="14" t="s">
        <v>116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4" t="s">
        <v>83</v>
      </c>
      <c r="BK177" s="223">
        <f>ROUND(I177*H177,2)</f>
        <v>0</v>
      </c>
      <c r="BL177" s="14" t="s">
        <v>135</v>
      </c>
      <c r="BM177" s="222" t="s">
        <v>326</v>
      </c>
    </row>
    <row r="178" s="2" customFormat="1" ht="33" customHeight="1">
      <c r="A178" s="35"/>
      <c r="B178" s="36"/>
      <c r="C178" s="224" t="s">
        <v>327</v>
      </c>
      <c r="D178" s="224" t="s">
        <v>126</v>
      </c>
      <c r="E178" s="225" t="s">
        <v>328</v>
      </c>
      <c r="F178" s="226" t="s">
        <v>155</v>
      </c>
      <c r="G178" s="227" t="s">
        <v>133</v>
      </c>
      <c r="H178" s="228">
        <v>44</v>
      </c>
      <c r="I178" s="229"/>
      <c r="J178" s="230">
        <f>ROUND(I178*H178,2)</f>
        <v>0</v>
      </c>
      <c r="K178" s="226" t="s">
        <v>1</v>
      </c>
      <c r="L178" s="231"/>
      <c r="M178" s="232" t="s">
        <v>1</v>
      </c>
      <c r="N178" s="233" t="s">
        <v>41</v>
      </c>
      <c r="O178" s="88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2" t="s">
        <v>148</v>
      </c>
      <c r="AT178" s="222" t="s">
        <v>126</v>
      </c>
      <c r="AU178" s="222" t="s">
        <v>85</v>
      </c>
      <c r="AY178" s="14" t="s">
        <v>116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4" t="s">
        <v>83</v>
      </c>
      <c r="BK178" s="223">
        <f>ROUND(I178*H178,2)</f>
        <v>0</v>
      </c>
      <c r="BL178" s="14" t="s">
        <v>135</v>
      </c>
      <c r="BM178" s="222" t="s">
        <v>329</v>
      </c>
    </row>
    <row r="179" s="2" customFormat="1" ht="21.75" customHeight="1">
      <c r="A179" s="35"/>
      <c r="B179" s="36"/>
      <c r="C179" s="211" t="s">
        <v>330</v>
      </c>
      <c r="D179" s="211" t="s">
        <v>119</v>
      </c>
      <c r="E179" s="212" t="s">
        <v>331</v>
      </c>
      <c r="F179" s="213" t="s">
        <v>332</v>
      </c>
      <c r="G179" s="214" t="s">
        <v>133</v>
      </c>
      <c r="H179" s="215">
        <v>1</v>
      </c>
      <c r="I179" s="216"/>
      <c r="J179" s="217">
        <f>ROUND(I179*H179,2)</f>
        <v>0</v>
      </c>
      <c r="K179" s="213" t="s">
        <v>1</v>
      </c>
      <c r="L179" s="41"/>
      <c r="M179" s="218" t="s">
        <v>1</v>
      </c>
      <c r="N179" s="219" t="s">
        <v>41</v>
      </c>
      <c r="O179" s="88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2" t="s">
        <v>124</v>
      </c>
      <c r="AT179" s="222" t="s">
        <v>119</v>
      </c>
      <c r="AU179" s="222" t="s">
        <v>85</v>
      </c>
      <c r="AY179" s="14" t="s">
        <v>116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4" t="s">
        <v>83</v>
      </c>
      <c r="BK179" s="223">
        <f>ROUND(I179*H179,2)</f>
        <v>0</v>
      </c>
      <c r="BL179" s="14" t="s">
        <v>124</v>
      </c>
      <c r="BM179" s="222" t="s">
        <v>333</v>
      </c>
    </row>
    <row r="180" s="2" customFormat="1" ht="24.15" customHeight="1">
      <c r="A180" s="35"/>
      <c r="B180" s="36"/>
      <c r="C180" s="224" t="s">
        <v>334</v>
      </c>
      <c r="D180" s="224" t="s">
        <v>126</v>
      </c>
      <c r="E180" s="225" t="s">
        <v>335</v>
      </c>
      <c r="F180" s="226" t="s">
        <v>336</v>
      </c>
      <c r="G180" s="227" t="s">
        <v>133</v>
      </c>
      <c r="H180" s="228">
        <v>1</v>
      </c>
      <c r="I180" s="229"/>
      <c r="J180" s="230">
        <f>ROUND(I180*H180,2)</f>
        <v>0</v>
      </c>
      <c r="K180" s="226" t="s">
        <v>1</v>
      </c>
      <c r="L180" s="231"/>
      <c r="M180" s="232" t="s">
        <v>1</v>
      </c>
      <c r="N180" s="233" t="s">
        <v>41</v>
      </c>
      <c r="O180" s="88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2" t="s">
        <v>124</v>
      </c>
      <c r="AT180" s="222" t="s">
        <v>126</v>
      </c>
      <c r="AU180" s="222" t="s">
        <v>85</v>
      </c>
      <c r="AY180" s="14" t="s">
        <v>116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4" t="s">
        <v>83</v>
      </c>
      <c r="BK180" s="223">
        <f>ROUND(I180*H180,2)</f>
        <v>0</v>
      </c>
      <c r="BL180" s="14" t="s">
        <v>124</v>
      </c>
      <c r="BM180" s="222" t="s">
        <v>337</v>
      </c>
    </row>
    <row r="181" s="2" customFormat="1" ht="16.5" customHeight="1">
      <c r="A181" s="35"/>
      <c r="B181" s="36"/>
      <c r="C181" s="211" t="s">
        <v>338</v>
      </c>
      <c r="D181" s="211" t="s">
        <v>119</v>
      </c>
      <c r="E181" s="212" t="s">
        <v>339</v>
      </c>
      <c r="F181" s="213" t="s">
        <v>340</v>
      </c>
      <c r="G181" s="214" t="s">
        <v>133</v>
      </c>
      <c r="H181" s="215">
        <v>47</v>
      </c>
      <c r="I181" s="216"/>
      <c r="J181" s="217">
        <f>ROUND(I181*H181,2)</f>
        <v>0</v>
      </c>
      <c r="K181" s="213" t="s">
        <v>1</v>
      </c>
      <c r="L181" s="41"/>
      <c r="M181" s="218" t="s">
        <v>1</v>
      </c>
      <c r="N181" s="219" t="s">
        <v>41</v>
      </c>
      <c r="O181" s="88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2" t="s">
        <v>124</v>
      </c>
      <c r="AT181" s="222" t="s">
        <v>119</v>
      </c>
      <c r="AU181" s="222" t="s">
        <v>85</v>
      </c>
      <c r="AY181" s="14" t="s">
        <v>116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4" t="s">
        <v>83</v>
      </c>
      <c r="BK181" s="223">
        <f>ROUND(I181*H181,2)</f>
        <v>0</v>
      </c>
      <c r="BL181" s="14" t="s">
        <v>124</v>
      </c>
      <c r="BM181" s="222" t="s">
        <v>341</v>
      </c>
    </row>
    <row r="182" s="2" customFormat="1" ht="21.75" customHeight="1">
      <c r="A182" s="35"/>
      <c r="B182" s="36"/>
      <c r="C182" s="224" t="s">
        <v>342</v>
      </c>
      <c r="D182" s="224" t="s">
        <v>126</v>
      </c>
      <c r="E182" s="225" t="s">
        <v>343</v>
      </c>
      <c r="F182" s="226" t="s">
        <v>344</v>
      </c>
      <c r="G182" s="227" t="s">
        <v>133</v>
      </c>
      <c r="H182" s="228">
        <v>47</v>
      </c>
      <c r="I182" s="229"/>
      <c r="J182" s="230">
        <f>ROUND(I182*H182,2)</f>
        <v>0</v>
      </c>
      <c r="K182" s="226" t="s">
        <v>1</v>
      </c>
      <c r="L182" s="231"/>
      <c r="M182" s="232" t="s">
        <v>1</v>
      </c>
      <c r="N182" s="233" t="s">
        <v>41</v>
      </c>
      <c r="O182" s="88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2" t="s">
        <v>124</v>
      </c>
      <c r="AT182" s="222" t="s">
        <v>126</v>
      </c>
      <c r="AU182" s="222" t="s">
        <v>85</v>
      </c>
      <c r="AY182" s="14" t="s">
        <v>116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4" t="s">
        <v>83</v>
      </c>
      <c r="BK182" s="223">
        <f>ROUND(I182*H182,2)</f>
        <v>0</v>
      </c>
      <c r="BL182" s="14" t="s">
        <v>124</v>
      </c>
      <c r="BM182" s="222" t="s">
        <v>345</v>
      </c>
    </row>
    <row r="183" s="2" customFormat="1" ht="24.15" customHeight="1">
      <c r="A183" s="35"/>
      <c r="B183" s="36"/>
      <c r="C183" s="211" t="s">
        <v>346</v>
      </c>
      <c r="D183" s="211" t="s">
        <v>119</v>
      </c>
      <c r="E183" s="212" t="s">
        <v>347</v>
      </c>
      <c r="F183" s="213" t="s">
        <v>348</v>
      </c>
      <c r="G183" s="214" t="s">
        <v>133</v>
      </c>
      <c r="H183" s="215">
        <v>25</v>
      </c>
      <c r="I183" s="216"/>
      <c r="J183" s="217">
        <f>ROUND(I183*H183,2)</f>
        <v>0</v>
      </c>
      <c r="K183" s="213" t="s">
        <v>123</v>
      </c>
      <c r="L183" s="41"/>
      <c r="M183" s="218" t="s">
        <v>1</v>
      </c>
      <c r="N183" s="219" t="s">
        <v>41</v>
      </c>
      <c r="O183" s="88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2" t="s">
        <v>124</v>
      </c>
      <c r="AT183" s="222" t="s">
        <v>119</v>
      </c>
      <c r="AU183" s="222" t="s">
        <v>85</v>
      </c>
      <c r="AY183" s="14" t="s">
        <v>116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4" t="s">
        <v>83</v>
      </c>
      <c r="BK183" s="223">
        <f>ROUND(I183*H183,2)</f>
        <v>0</v>
      </c>
      <c r="BL183" s="14" t="s">
        <v>124</v>
      </c>
      <c r="BM183" s="222" t="s">
        <v>349</v>
      </c>
    </row>
    <row r="184" s="2" customFormat="1" ht="24.15" customHeight="1">
      <c r="A184" s="35"/>
      <c r="B184" s="36"/>
      <c r="C184" s="224" t="s">
        <v>350</v>
      </c>
      <c r="D184" s="224" t="s">
        <v>126</v>
      </c>
      <c r="E184" s="225" t="s">
        <v>351</v>
      </c>
      <c r="F184" s="226" t="s">
        <v>352</v>
      </c>
      <c r="G184" s="227" t="s">
        <v>133</v>
      </c>
      <c r="H184" s="228">
        <v>25</v>
      </c>
      <c r="I184" s="229"/>
      <c r="J184" s="230">
        <f>ROUND(I184*H184,2)</f>
        <v>0</v>
      </c>
      <c r="K184" s="226" t="s">
        <v>123</v>
      </c>
      <c r="L184" s="231"/>
      <c r="M184" s="232" t="s">
        <v>1</v>
      </c>
      <c r="N184" s="233" t="s">
        <v>41</v>
      </c>
      <c r="O184" s="88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2" t="s">
        <v>124</v>
      </c>
      <c r="AT184" s="222" t="s">
        <v>126</v>
      </c>
      <c r="AU184" s="222" t="s">
        <v>85</v>
      </c>
      <c r="AY184" s="14" t="s">
        <v>116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4" t="s">
        <v>83</v>
      </c>
      <c r="BK184" s="223">
        <f>ROUND(I184*H184,2)</f>
        <v>0</v>
      </c>
      <c r="BL184" s="14" t="s">
        <v>124</v>
      </c>
      <c r="BM184" s="222" t="s">
        <v>353</v>
      </c>
    </row>
    <row r="185" s="2" customFormat="1" ht="24.15" customHeight="1">
      <c r="A185" s="35"/>
      <c r="B185" s="36"/>
      <c r="C185" s="211" t="s">
        <v>354</v>
      </c>
      <c r="D185" s="211" t="s">
        <v>119</v>
      </c>
      <c r="E185" s="212" t="s">
        <v>355</v>
      </c>
      <c r="F185" s="213" t="s">
        <v>356</v>
      </c>
      <c r="G185" s="214" t="s">
        <v>133</v>
      </c>
      <c r="H185" s="215">
        <v>5</v>
      </c>
      <c r="I185" s="216"/>
      <c r="J185" s="217">
        <f>ROUND(I185*H185,2)</f>
        <v>0</v>
      </c>
      <c r="K185" s="213" t="s">
        <v>123</v>
      </c>
      <c r="L185" s="41"/>
      <c r="M185" s="218" t="s">
        <v>1</v>
      </c>
      <c r="N185" s="219" t="s">
        <v>41</v>
      </c>
      <c r="O185" s="88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2" t="s">
        <v>124</v>
      </c>
      <c r="AT185" s="222" t="s">
        <v>119</v>
      </c>
      <c r="AU185" s="222" t="s">
        <v>85</v>
      </c>
      <c r="AY185" s="14" t="s">
        <v>116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4" t="s">
        <v>83</v>
      </c>
      <c r="BK185" s="223">
        <f>ROUND(I185*H185,2)</f>
        <v>0</v>
      </c>
      <c r="BL185" s="14" t="s">
        <v>124</v>
      </c>
      <c r="BM185" s="222" t="s">
        <v>357</v>
      </c>
    </row>
    <row r="186" s="2" customFormat="1" ht="24.15" customHeight="1">
      <c r="A186" s="35"/>
      <c r="B186" s="36"/>
      <c r="C186" s="224" t="s">
        <v>358</v>
      </c>
      <c r="D186" s="224" t="s">
        <v>126</v>
      </c>
      <c r="E186" s="225" t="s">
        <v>359</v>
      </c>
      <c r="F186" s="226" t="s">
        <v>360</v>
      </c>
      <c r="G186" s="227" t="s">
        <v>133</v>
      </c>
      <c r="H186" s="228">
        <v>5</v>
      </c>
      <c r="I186" s="229"/>
      <c r="J186" s="230">
        <f>ROUND(I186*H186,2)</f>
        <v>0</v>
      </c>
      <c r="K186" s="226" t="s">
        <v>123</v>
      </c>
      <c r="L186" s="231"/>
      <c r="M186" s="232" t="s">
        <v>1</v>
      </c>
      <c r="N186" s="233" t="s">
        <v>41</v>
      </c>
      <c r="O186" s="88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2" t="s">
        <v>124</v>
      </c>
      <c r="AT186" s="222" t="s">
        <v>126</v>
      </c>
      <c r="AU186" s="222" t="s">
        <v>85</v>
      </c>
      <c r="AY186" s="14" t="s">
        <v>116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4" t="s">
        <v>83</v>
      </c>
      <c r="BK186" s="223">
        <f>ROUND(I186*H186,2)</f>
        <v>0</v>
      </c>
      <c r="BL186" s="14" t="s">
        <v>124</v>
      </c>
      <c r="BM186" s="222" t="s">
        <v>361</v>
      </c>
    </row>
    <row r="187" s="2" customFormat="1" ht="49.05" customHeight="1">
      <c r="A187" s="35"/>
      <c r="B187" s="36"/>
      <c r="C187" s="211" t="s">
        <v>362</v>
      </c>
      <c r="D187" s="211" t="s">
        <v>119</v>
      </c>
      <c r="E187" s="212" t="s">
        <v>363</v>
      </c>
      <c r="F187" s="213" t="s">
        <v>364</v>
      </c>
      <c r="G187" s="214" t="s">
        <v>365</v>
      </c>
      <c r="H187" s="215">
        <v>528</v>
      </c>
      <c r="I187" s="216"/>
      <c r="J187" s="217">
        <f>ROUND(I187*H187,2)</f>
        <v>0</v>
      </c>
      <c r="K187" s="213" t="s">
        <v>123</v>
      </c>
      <c r="L187" s="41"/>
      <c r="M187" s="218" t="s">
        <v>1</v>
      </c>
      <c r="N187" s="219" t="s">
        <v>41</v>
      </c>
      <c r="O187" s="88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2" t="s">
        <v>124</v>
      </c>
      <c r="AT187" s="222" t="s">
        <v>119</v>
      </c>
      <c r="AU187" s="222" t="s">
        <v>85</v>
      </c>
      <c r="AY187" s="14" t="s">
        <v>116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4" t="s">
        <v>83</v>
      </c>
      <c r="BK187" s="223">
        <f>ROUND(I187*H187,2)</f>
        <v>0</v>
      </c>
      <c r="BL187" s="14" t="s">
        <v>124</v>
      </c>
      <c r="BM187" s="222" t="s">
        <v>366</v>
      </c>
    </row>
    <row r="188" s="12" customFormat="1" ht="22.8" customHeight="1">
      <c r="A188" s="12"/>
      <c r="B188" s="195"/>
      <c r="C188" s="196"/>
      <c r="D188" s="197" t="s">
        <v>75</v>
      </c>
      <c r="E188" s="209" t="s">
        <v>367</v>
      </c>
      <c r="F188" s="209" t="s">
        <v>368</v>
      </c>
      <c r="G188" s="196"/>
      <c r="H188" s="196"/>
      <c r="I188" s="199"/>
      <c r="J188" s="210">
        <f>BK188</f>
        <v>0</v>
      </c>
      <c r="K188" s="196"/>
      <c r="L188" s="201"/>
      <c r="M188" s="202"/>
      <c r="N188" s="203"/>
      <c r="O188" s="203"/>
      <c r="P188" s="204">
        <f>SUM(P189:P197)</f>
        <v>0</v>
      </c>
      <c r="Q188" s="203"/>
      <c r="R188" s="204">
        <f>SUM(R189:R197)</f>
        <v>0</v>
      </c>
      <c r="S188" s="203"/>
      <c r="T188" s="205">
        <f>SUM(T189:T197)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6" t="s">
        <v>83</v>
      </c>
      <c r="AT188" s="207" t="s">
        <v>75</v>
      </c>
      <c r="AU188" s="207" t="s">
        <v>83</v>
      </c>
      <c r="AY188" s="206" t="s">
        <v>116</v>
      </c>
      <c r="BK188" s="208">
        <f>SUM(BK189:BK197)</f>
        <v>0</v>
      </c>
    </row>
    <row r="189" s="2" customFormat="1" ht="44.25" customHeight="1">
      <c r="A189" s="35"/>
      <c r="B189" s="36"/>
      <c r="C189" s="211" t="s">
        <v>369</v>
      </c>
      <c r="D189" s="211" t="s">
        <v>119</v>
      </c>
      <c r="E189" s="212" t="s">
        <v>370</v>
      </c>
      <c r="F189" s="213" t="s">
        <v>371</v>
      </c>
      <c r="G189" s="214" t="s">
        <v>133</v>
      </c>
      <c r="H189" s="215">
        <v>1</v>
      </c>
      <c r="I189" s="216"/>
      <c r="J189" s="217">
        <f>ROUND(I189*H189,2)</f>
        <v>0</v>
      </c>
      <c r="K189" s="213" t="s">
        <v>123</v>
      </c>
      <c r="L189" s="41"/>
      <c r="M189" s="218" t="s">
        <v>1</v>
      </c>
      <c r="N189" s="219" t="s">
        <v>41</v>
      </c>
      <c r="O189" s="88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2" t="s">
        <v>135</v>
      </c>
      <c r="AT189" s="222" t="s">
        <v>119</v>
      </c>
      <c r="AU189" s="222" t="s">
        <v>85</v>
      </c>
      <c r="AY189" s="14" t="s">
        <v>116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4" t="s">
        <v>83</v>
      </c>
      <c r="BK189" s="223">
        <f>ROUND(I189*H189,2)</f>
        <v>0</v>
      </c>
      <c r="BL189" s="14" t="s">
        <v>135</v>
      </c>
      <c r="BM189" s="222" t="s">
        <v>372</v>
      </c>
    </row>
    <row r="190" s="2" customFormat="1" ht="49.05" customHeight="1">
      <c r="A190" s="35"/>
      <c r="B190" s="36"/>
      <c r="C190" s="211" t="s">
        <v>373</v>
      </c>
      <c r="D190" s="211" t="s">
        <v>119</v>
      </c>
      <c r="E190" s="212" t="s">
        <v>374</v>
      </c>
      <c r="F190" s="213" t="s">
        <v>375</v>
      </c>
      <c r="G190" s="214" t="s">
        <v>133</v>
      </c>
      <c r="H190" s="215">
        <v>10</v>
      </c>
      <c r="I190" s="216"/>
      <c r="J190" s="217">
        <f>ROUND(I190*H190,2)</f>
        <v>0</v>
      </c>
      <c r="K190" s="213" t="s">
        <v>123</v>
      </c>
      <c r="L190" s="41"/>
      <c r="M190" s="218" t="s">
        <v>1</v>
      </c>
      <c r="N190" s="219" t="s">
        <v>41</v>
      </c>
      <c r="O190" s="88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2" t="s">
        <v>124</v>
      </c>
      <c r="AT190" s="222" t="s">
        <v>119</v>
      </c>
      <c r="AU190" s="222" t="s">
        <v>85</v>
      </c>
      <c r="AY190" s="14" t="s">
        <v>116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4" t="s">
        <v>83</v>
      </c>
      <c r="BK190" s="223">
        <f>ROUND(I190*H190,2)</f>
        <v>0</v>
      </c>
      <c r="BL190" s="14" t="s">
        <v>124</v>
      </c>
      <c r="BM190" s="222" t="s">
        <v>376</v>
      </c>
    </row>
    <row r="191" s="2" customFormat="1" ht="37.8" customHeight="1">
      <c r="A191" s="35"/>
      <c r="B191" s="36"/>
      <c r="C191" s="211" t="s">
        <v>377</v>
      </c>
      <c r="D191" s="211" t="s">
        <v>119</v>
      </c>
      <c r="E191" s="212" t="s">
        <v>378</v>
      </c>
      <c r="F191" s="213" t="s">
        <v>379</v>
      </c>
      <c r="G191" s="214" t="s">
        <v>133</v>
      </c>
      <c r="H191" s="215">
        <v>1422</v>
      </c>
      <c r="I191" s="216"/>
      <c r="J191" s="217">
        <f>ROUND(I191*H191,2)</f>
        <v>0</v>
      </c>
      <c r="K191" s="213" t="s">
        <v>123</v>
      </c>
      <c r="L191" s="41"/>
      <c r="M191" s="218" t="s">
        <v>1</v>
      </c>
      <c r="N191" s="219" t="s">
        <v>41</v>
      </c>
      <c r="O191" s="88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2" t="s">
        <v>124</v>
      </c>
      <c r="AT191" s="222" t="s">
        <v>119</v>
      </c>
      <c r="AU191" s="222" t="s">
        <v>85</v>
      </c>
      <c r="AY191" s="14" t="s">
        <v>116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4" t="s">
        <v>83</v>
      </c>
      <c r="BK191" s="223">
        <f>ROUND(I191*H191,2)</f>
        <v>0</v>
      </c>
      <c r="BL191" s="14" t="s">
        <v>124</v>
      </c>
      <c r="BM191" s="222" t="s">
        <v>380</v>
      </c>
    </row>
    <row r="192" s="2" customFormat="1" ht="44.25" customHeight="1">
      <c r="A192" s="35"/>
      <c r="B192" s="36"/>
      <c r="C192" s="211" t="s">
        <v>381</v>
      </c>
      <c r="D192" s="211" t="s">
        <v>119</v>
      </c>
      <c r="E192" s="212" t="s">
        <v>382</v>
      </c>
      <c r="F192" s="213" t="s">
        <v>383</v>
      </c>
      <c r="G192" s="214" t="s">
        <v>133</v>
      </c>
      <c r="H192" s="215">
        <v>1</v>
      </c>
      <c r="I192" s="216"/>
      <c r="J192" s="217">
        <f>ROUND(I192*H192,2)</f>
        <v>0</v>
      </c>
      <c r="K192" s="213" t="s">
        <v>123</v>
      </c>
      <c r="L192" s="41"/>
      <c r="M192" s="218" t="s">
        <v>1</v>
      </c>
      <c r="N192" s="219" t="s">
        <v>41</v>
      </c>
      <c r="O192" s="88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2" t="s">
        <v>124</v>
      </c>
      <c r="AT192" s="222" t="s">
        <v>119</v>
      </c>
      <c r="AU192" s="222" t="s">
        <v>85</v>
      </c>
      <c r="AY192" s="14" t="s">
        <v>116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4" t="s">
        <v>83</v>
      </c>
      <c r="BK192" s="223">
        <f>ROUND(I192*H192,2)</f>
        <v>0</v>
      </c>
      <c r="BL192" s="14" t="s">
        <v>124</v>
      </c>
      <c r="BM192" s="222" t="s">
        <v>384</v>
      </c>
    </row>
    <row r="193" s="2" customFormat="1" ht="37.8" customHeight="1">
      <c r="A193" s="35"/>
      <c r="B193" s="36"/>
      <c r="C193" s="211" t="s">
        <v>385</v>
      </c>
      <c r="D193" s="211" t="s">
        <v>119</v>
      </c>
      <c r="E193" s="212" t="s">
        <v>386</v>
      </c>
      <c r="F193" s="213" t="s">
        <v>387</v>
      </c>
      <c r="G193" s="214" t="s">
        <v>133</v>
      </c>
      <c r="H193" s="215">
        <v>14</v>
      </c>
      <c r="I193" s="216"/>
      <c r="J193" s="217">
        <f>ROUND(I193*H193,2)</f>
        <v>0</v>
      </c>
      <c r="K193" s="213" t="s">
        <v>123</v>
      </c>
      <c r="L193" s="41"/>
      <c r="M193" s="218" t="s">
        <v>1</v>
      </c>
      <c r="N193" s="219" t="s">
        <v>41</v>
      </c>
      <c r="O193" s="88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2" t="s">
        <v>124</v>
      </c>
      <c r="AT193" s="222" t="s">
        <v>119</v>
      </c>
      <c r="AU193" s="222" t="s">
        <v>85</v>
      </c>
      <c r="AY193" s="14" t="s">
        <v>116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4" t="s">
        <v>83</v>
      </c>
      <c r="BK193" s="223">
        <f>ROUND(I193*H193,2)</f>
        <v>0</v>
      </c>
      <c r="BL193" s="14" t="s">
        <v>124</v>
      </c>
      <c r="BM193" s="222" t="s">
        <v>388</v>
      </c>
    </row>
    <row r="194" s="2" customFormat="1" ht="37.8" customHeight="1">
      <c r="A194" s="35"/>
      <c r="B194" s="36"/>
      <c r="C194" s="211" t="s">
        <v>389</v>
      </c>
      <c r="D194" s="211" t="s">
        <v>119</v>
      </c>
      <c r="E194" s="212" t="s">
        <v>390</v>
      </c>
      <c r="F194" s="213" t="s">
        <v>391</v>
      </c>
      <c r="G194" s="214" t="s">
        <v>133</v>
      </c>
      <c r="H194" s="215">
        <v>65</v>
      </c>
      <c r="I194" s="216"/>
      <c r="J194" s="217">
        <f>ROUND(I194*H194,2)</f>
        <v>0</v>
      </c>
      <c r="K194" s="213" t="s">
        <v>123</v>
      </c>
      <c r="L194" s="41"/>
      <c r="M194" s="218" t="s">
        <v>1</v>
      </c>
      <c r="N194" s="219" t="s">
        <v>41</v>
      </c>
      <c r="O194" s="88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2" t="s">
        <v>124</v>
      </c>
      <c r="AT194" s="222" t="s">
        <v>119</v>
      </c>
      <c r="AU194" s="222" t="s">
        <v>85</v>
      </c>
      <c r="AY194" s="14" t="s">
        <v>116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4" t="s">
        <v>83</v>
      </c>
      <c r="BK194" s="223">
        <f>ROUND(I194*H194,2)</f>
        <v>0</v>
      </c>
      <c r="BL194" s="14" t="s">
        <v>124</v>
      </c>
      <c r="BM194" s="222" t="s">
        <v>392</v>
      </c>
    </row>
    <row r="195" s="2" customFormat="1" ht="44.25" customHeight="1">
      <c r="A195" s="35"/>
      <c r="B195" s="36"/>
      <c r="C195" s="211" t="s">
        <v>393</v>
      </c>
      <c r="D195" s="211" t="s">
        <v>119</v>
      </c>
      <c r="E195" s="212" t="s">
        <v>394</v>
      </c>
      <c r="F195" s="213" t="s">
        <v>395</v>
      </c>
      <c r="G195" s="214" t="s">
        <v>191</v>
      </c>
      <c r="H195" s="215">
        <v>114</v>
      </c>
      <c r="I195" s="216"/>
      <c r="J195" s="217">
        <f>ROUND(I195*H195,2)</f>
        <v>0</v>
      </c>
      <c r="K195" s="213" t="s">
        <v>123</v>
      </c>
      <c r="L195" s="41"/>
      <c r="M195" s="218" t="s">
        <v>1</v>
      </c>
      <c r="N195" s="219" t="s">
        <v>41</v>
      </c>
      <c r="O195" s="88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2" t="s">
        <v>124</v>
      </c>
      <c r="AT195" s="222" t="s">
        <v>119</v>
      </c>
      <c r="AU195" s="222" t="s">
        <v>85</v>
      </c>
      <c r="AY195" s="14" t="s">
        <v>116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4" t="s">
        <v>83</v>
      </c>
      <c r="BK195" s="223">
        <f>ROUND(I195*H195,2)</f>
        <v>0</v>
      </c>
      <c r="BL195" s="14" t="s">
        <v>124</v>
      </c>
      <c r="BM195" s="222" t="s">
        <v>396</v>
      </c>
    </row>
    <row r="196" s="2" customFormat="1" ht="44.25" customHeight="1">
      <c r="A196" s="35"/>
      <c r="B196" s="36"/>
      <c r="C196" s="211" t="s">
        <v>397</v>
      </c>
      <c r="D196" s="211" t="s">
        <v>119</v>
      </c>
      <c r="E196" s="212" t="s">
        <v>398</v>
      </c>
      <c r="F196" s="213" t="s">
        <v>399</v>
      </c>
      <c r="G196" s="214" t="s">
        <v>133</v>
      </c>
      <c r="H196" s="215">
        <v>4</v>
      </c>
      <c r="I196" s="216"/>
      <c r="J196" s="217">
        <f>ROUND(I196*H196,2)</f>
        <v>0</v>
      </c>
      <c r="K196" s="213" t="s">
        <v>123</v>
      </c>
      <c r="L196" s="41"/>
      <c r="M196" s="218" t="s">
        <v>1</v>
      </c>
      <c r="N196" s="219" t="s">
        <v>41</v>
      </c>
      <c r="O196" s="88"/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2" t="s">
        <v>124</v>
      </c>
      <c r="AT196" s="222" t="s">
        <v>119</v>
      </c>
      <c r="AU196" s="222" t="s">
        <v>85</v>
      </c>
      <c r="AY196" s="14" t="s">
        <v>116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4" t="s">
        <v>83</v>
      </c>
      <c r="BK196" s="223">
        <f>ROUND(I196*H196,2)</f>
        <v>0</v>
      </c>
      <c r="BL196" s="14" t="s">
        <v>124</v>
      </c>
      <c r="BM196" s="222" t="s">
        <v>400</v>
      </c>
    </row>
    <row r="197" s="2" customFormat="1" ht="44.25" customHeight="1">
      <c r="A197" s="35"/>
      <c r="B197" s="36"/>
      <c r="C197" s="211" t="s">
        <v>401</v>
      </c>
      <c r="D197" s="211" t="s">
        <v>119</v>
      </c>
      <c r="E197" s="212" t="s">
        <v>402</v>
      </c>
      <c r="F197" s="213" t="s">
        <v>403</v>
      </c>
      <c r="G197" s="214" t="s">
        <v>133</v>
      </c>
      <c r="H197" s="215">
        <v>30</v>
      </c>
      <c r="I197" s="216"/>
      <c r="J197" s="217">
        <f>ROUND(I197*H197,2)</f>
        <v>0</v>
      </c>
      <c r="K197" s="213" t="s">
        <v>123</v>
      </c>
      <c r="L197" s="41"/>
      <c r="M197" s="218" t="s">
        <v>1</v>
      </c>
      <c r="N197" s="219" t="s">
        <v>41</v>
      </c>
      <c r="O197" s="88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2" t="s">
        <v>124</v>
      </c>
      <c r="AT197" s="222" t="s">
        <v>119</v>
      </c>
      <c r="AU197" s="222" t="s">
        <v>85</v>
      </c>
      <c r="AY197" s="14" t="s">
        <v>116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4" t="s">
        <v>83</v>
      </c>
      <c r="BK197" s="223">
        <f>ROUND(I197*H197,2)</f>
        <v>0</v>
      </c>
      <c r="BL197" s="14" t="s">
        <v>124</v>
      </c>
      <c r="BM197" s="222" t="s">
        <v>404</v>
      </c>
    </row>
    <row r="198" s="12" customFormat="1" ht="22.8" customHeight="1">
      <c r="A198" s="12"/>
      <c r="B198" s="195"/>
      <c r="C198" s="196"/>
      <c r="D198" s="197" t="s">
        <v>75</v>
      </c>
      <c r="E198" s="209" t="s">
        <v>405</v>
      </c>
      <c r="F198" s="209" t="s">
        <v>406</v>
      </c>
      <c r="G198" s="196"/>
      <c r="H198" s="196"/>
      <c r="I198" s="199"/>
      <c r="J198" s="210">
        <f>BK198</f>
        <v>0</v>
      </c>
      <c r="K198" s="196"/>
      <c r="L198" s="201"/>
      <c r="M198" s="202"/>
      <c r="N198" s="203"/>
      <c r="O198" s="203"/>
      <c r="P198" s="204">
        <f>SUM(P199:P204)</f>
        <v>0</v>
      </c>
      <c r="Q198" s="203"/>
      <c r="R198" s="204">
        <f>SUM(R199:R204)</f>
        <v>0</v>
      </c>
      <c r="S198" s="203"/>
      <c r="T198" s="205">
        <f>SUM(T199:T204)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6" t="s">
        <v>83</v>
      </c>
      <c r="AT198" s="207" t="s">
        <v>75</v>
      </c>
      <c r="AU198" s="207" t="s">
        <v>83</v>
      </c>
      <c r="AY198" s="206" t="s">
        <v>116</v>
      </c>
      <c r="BK198" s="208">
        <f>SUM(BK199:BK204)</f>
        <v>0</v>
      </c>
    </row>
    <row r="199" s="2" customFormat="1" ht="24.15" customHeight="1">
      <c r="A199" s="35"/>
      <c r="B199" s="36"/>
      <c r="C199" s="211" t="s">
        <v>407</v>
      </c>
      <c r="D199" s="211" t="s">
        <v>119</v>
      </c>
      <c r="E199" s="212" t="s">
        <v>408</v>
      </c>
      <c r="F199" s="213" t="s">
        <v>409</v>
      </c>
      <c r="G199" s="214" t="s">
        <v>133</v>
      </c>
      <c r="H199" s="215">
        <v>101</v>
      </c>
      <c r="I199" s="216"/>
      <c r="J199" s="217">
        <f>ROUND(I199*H199,2)</f>
        <v>0</v>
      </c>
      <c r="K199" s="213" t="s">
        <v>123</v>
      </c>
      <c r="L199" s="41"/>
      <c r="M199" s="218" t="s">
        <v>1</v>
      </c>
      <c r="N199" s="219" t="s">
        <v>41</v>
      </c>
      <c r="O199" s="88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2" t="s">
        <v>124</v>
      </c>
      <c r="AT199" s="222" t="s">
        <v>119</v>
      </c>
      <c r="AU199" s="222" t="s">
        <v>85</v>
      </c>
      <c r="AY199" s="14" t="s">
        <v>116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4" t="s">
        <v>83</v>
      </c>
      <c r="BK199" s="223">
        <f>ROUND(I199*H199,2)</f>
        <v>0</v>
      </c>
      <c r="BL199" s="14" t="s">
        <v>124</v>
      </c>
      <c r="BM199" s="222" t="s">
        <v>410</v>
      </c>
    </row>
    <row r="200" s="2" customFormat="1" ht="101.25" customHeight="1">
      <c r="A200" s="35"/>
      <c r="B200" s="36"/>
      <c r="C200" s="211" t="s">
        <v>411</v>
      </c>
      <c r="D200" s="211" t="s">
        <v>119</v>
      </c>
      <c r="E200" s="212" t="s">
        <v>412</v>
      </c>
      <c r="F200" s="213" t="s">
        <v>413</v>
      </c>
      <c r="G200" s="214" t="s">
        <v>133</v>
      </c>
      <c r="H200" s="215">
        <v>1</v>
      </c>
      <c r="I200" s="216"/>
      <c r="J200" s="217">
        <f>ROUND(I200*H200,2)</f>
        <v>0</v>
      </c>
      <c r="K200" s="213" t="s">
        <v>123</v>
      </c>
      <c r="L200" s="41"/>
      <c r="M200" s="218" t="s">
        <v>1</v>
      </c>
      <c r="N200" s="219" t="s">
        <v>41</v>
      </c>
      <c r="O200" s="88"/>
      <c r="P200" s="220">
        <f>O200*H200</f>
        <v>0</v>
      </c>
      <c r="Q200" s="220">
        <v>0</v>
      </c>
      <c r="R200" s="220">
        <f>Q200*H200</f>
        <v>0</v>
      </c>
      <c r="S200" s="220">
        <v>0</v>
      </c>
      <c r="T200" s="221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2" t="s">
        <v>124</v>
      </c>
      <c r="AT200" s="222" t="s">
        <v>119</v>
      </c>
      <c r="AU200" s="222" t="s">
        <v>85</v>
      </c>
      <c r="AY200" s="14" t="s">
        <v>116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4" t="s">
        <v>83</v>
      </c>
      <c r="BK200" s="223">
        <f>ROUND(I200*H200,2)</f>
        <v>0</v>
      </c>
      <c r="BL200" s="14" t="s">
        <v>124</v>
      </c>
      <c r="BM200" s="222" t="s">
        <v>414</v>
      </c>
    </row>
    <row r="201" s="2" customFormat="1" ht="33" customHeight="1">
      <c r="A201" s="35"/>
      <c r="B201" s="36"/>
      <c r="C201" s="211" t="s">
        <v>415</v>
      </c>
      <c r="D201" s="211" t="s">
        <v>119</v>
      </c>
      <c r="E201" s="212" t="s">
        <v>416</v>
      </c>
      <c r="F201" s="213" t="s">
        <v>417</v>
      </c>
      <c r="G201" s="214" t="s">
        <v>133</v>
      </c>
      <c r="H201" s="215">
        <v>17</v>
      </c>
      <c r="I201" s="216"/>
      <c r="J201" s="217">
        <f>ROUND(I201*H201,2)</f>
        <v>0</v>
      </c>
      <c r="K201" s="213" t="s">
        <v>123</v>
      </c>
      <c r="L201" s="41"/>
      <c r="M201" s="218" t="s">
        <v>1</v>
      </c>
      <c r="N201" s="219" t="s">
        <v>41</v>
      </c>
      <c r="O201" s="88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2" t="s">
        <v>124</v>
      </c>
      <c r="AT201" s="222" t="s">
        <v>119</v>
      </c>
      <c r="AU201" s="222" t="s">
        <v>85</v>
      </c>
      <c r="AY201" s="14" t="s">
        <v>116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4" t="s">
        <v>83</v>
      </c>
      <c r="BK201" s="223">
        <f>ROUND(I201*H201,2)</f>
        <v>0</v>
      </c>
      <c r="BL201" s="14" t="s">
        <v>124</v>
      </c>
      <c r="BM201" s="222" t="s">
        <v>418</v>
      </c>
    </row>
    <row r="202" s="2" customFormat="1" ht="114.9" customHeight="1">
      <c r="A202" s="35"/>
      <c r="B202" s="36"/>
      <c r="C202" s="211" t="s">
        <v>419</v>
      </c>
      <c r="D202" s="211" t="s">
        <v>119</v>
      </c>
      <c r="E202" s="212" t="s">
        <v>420</v>
      </c>
      <c r="F202" s="213" t="s">
        <v>421</v>
      </c>
      <c r="G202" s="214" t="s">
        <v>133</v>
      </c>
      <c r="H202" s="215">
        <v>1</v>
      </c>
      <c r="I202" s="216"/>
      <c r="J202" s="217">
        <f>ROUND(I202*H202,2)</f>
        <v>0</v>
      </c>
      <c r="K202" s="213" t="s">
        <v>123</v>
      </c>
      <c r="L202" s="41"/>
      <c r="M202" s="218" t="s">
        <v>1</v>
      </c>
      <c r="N202" s="219" t="s">
        <v>41</v>
      </c>
      <c r="O202" s="88"/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2" t="s">
        <v>124</v>
      </c>
      <c r="AT202" s="222" t="s">
        <v>119</v>
      </c>
      <c r="AU202" s="222" t="s">
        <v>85</v>
      </c>
      <c r="AY202" s="14" t="s">
        <v>116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4" t="s">
        <v>83</v>
      </c>
      <c r="BK202" s="223">
        <f>ROUND(I202*H202,2)</f>
        <v>0</v>
      </c>
      <c r="BL202" s="14" t="s">
        <v>124</v>
      </c>
      <c r="BM202" s="222" t="s">
        <v>422</v>
      </c>
    </row>
    <row r="203" s="2" customFormat="1" ht="49.05" customHeight="1">
      <c r="A203" s="35"/>
      <c r="B203" s="36"/>
      <c r="C203" s="211" t="s">
        <v>423</v>
      </c>
      <c r="D203" s="211" t="s">
        <v>119</v>
      </c>
      <c r="E203" s="212" t="s">
        <v>424</v>
      </c>
      <c r="F203" s="213" t="s">
        <v>425</v>
      </c>
      <c r="G203" s="214" t="s">
        <v>133</v>
      </c>
      <c r="H203" s="215">
        <v>17</v>
      </c>
      <c r="I203" s="216"/>
      <c r="J203" s="217">
        <f>ROUND(I203*H203,2)</f>
        <v>0</v>
      </c>
      <c r="K203" s="213" t="s">
        <v>123</v>
      </c>
      <c r="L203" s="41"/>
      <c r="M203" s="218" t="s">
        <v>1</v>
      </c>
      <c r="N203" s="219" t="s">
        <v>41</v>
      </c>
      <c r="O203" s="88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2" t="s">
        <v>124</v>
      </c>
      <c r="AT203" s="222" t="s">
        <v>119</v>
      </c>
      <c r="AU203" s="222" t="s">
        <v>85</v>
      </c>
      <c r="AY203" s="14" t="s">
        <v>116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4" t="s">
        <v>83</v>
      </c>
      <c r="BK203" s="223">
        <f>ROUND(I203*H203,2)</f>
        <v>0</v>
      </c>
      <c r="BL203" s="14" t="s">
        <v>124</v>
      </c>
      <c r="BM203" s="222" t="s">
        <v>426</v>
      </c>
    </row>
    <row r="204" s="2" customFormat="1" ht="44.25" customHeight="1">
      <c r="A204" s="35"/>
      <c r="B204" s="36"/>
      <c r="C204" s="211" t="s">
        <v>427</v>
      </c>
      <c r="D204" s="211" t="s">
        <v>119</v>
      </c>
      <c r="E204" s="212" t="s">
        <v>428</v>
      </c>
      <c r="F204" s="213" t="s">
        <v>429</v>
      </c>
      <c r="G204" s="214" t="s">
        <v>133</v>
      </c>
      <c r="H204" s="215">
        <v>1</v>
      </c>
      <c r="I204" s="216"/>
      <c r="J204" s="217">
        <f>ROUND(I204*H204,2)</f>
        <v>0</v>
      </c>
      <c r="K204" s="213" t="s">
        <v>1</v>
      </c>
      <c r="L204" s="41"/>
      <c r="M204" s="218" t="s">
        <v>1</v>
      </c>
      <c r="N204" s="219" t="s">
        <v>41</v>
      </c>
      <c r="O204" s="88"/>
      <c r="P204" s="220">
        <f>O204*H204</f>
        <v>0</v>
      </c>
      <c r="Q204" s="220">
        <v>0</v>
      </c>
      <c r="R204" s="220">
        <f>Q204*H204</f>
        <v>0</v>
      </c>
      <c r="S204" s="220">
        <v>0</v>
      </c>
      <c r="T204" s="221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2" t="s">
        <v>124</v>
      </c>
      <c r="AT204" s="222" t="s">
        <v>119</v>
      </c>
      <c r="AU204" s="222" t="s">
        <v>85</v>
      </c>
      <c r="AY204" s="14" t="s">
        <v>116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4" t="s">
        <v>83</v>
      </c>
      <c r="BK204" s="223">
        <f>ROUND(I204*H204,2)</f>
        <v>0</v>
      </c>
      <c r="BL204" s="14" t="s">
        <v>124</v>
      </c>
      <c r="BM204" s="222" t="s">
        <v>430</v>
      </c>
    </row>
    <row r="205" s="12" customFormat="1" ht="22.8" customHeight="1">
      <c r="A205" s="12"/>
      <c r="B205" s="195"/>
      <c r="C205" s="196"/>
      <c r="D205" s="197" t="s">
        <v>75</v>
      </c>
      <c r="E205" s="209" t="s">
        <v>431</v>
      </c>
      <c r="F205" s="209" t="s">
        <v>432</v>
      </c>
      <c r="G205" s="196"/>
      <c r="H205" s="196"/>
      <c r="I205" s="199"/>
      <c r="J205" s="210">
        <f>BK205</f>
        <v>0</v>
      </c>
      <c r="K205" s="196"/>
      <c r="L205" s="201"/>
      <c r="M205" s="202"/>
      <c r="N205" s="203"/>
      <c r="O205" s="203"/>
      <c r="P205" s="204">
        <f>SUM(P206:P208)</f>
        <v>0</v>
      </c>
      <c r="Q205" s="203"/>
      <c r="R205" s="204">
        <f>SUM(R206:R208)</f>
        <v>0</v>
      </c>
      <c r="S205" s="203"/>
      <c r="T205" s="205">
        <f>SUM(T206:T208)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6" t="s">
        <v>83</v>
      </c>
      <c r="AT205" s="207" t="s">
        <v>75</v>
      </c>
      <c r="AU205" s="207" t="s">
        <v>83</v>
      </c>
      <c r="AY205" s="206" t="s">
        <v>116</v>
      </c>
      <c r="BK205" s="208">
        <f>SUM(BK206:BK208)</f>
        <v>0</v>
      </c>
    </row>
    <row r="206" s="2" customFormat="1" ht="101.25" customHeight="1">
      <c r="A206" s="35"/>
      <c r="B206" s="36"/>
      <c r="C206" s="211" t="s">
        <v>433</v>
      </c>
      <c r="D206" s="211" t="s">
        <v>119</v>
      </c>
      <c r="E206" s="212" t="s">
        <v>434</v>
      </c>
      <c r="F206" s="213" t="s">
        <v>435</v>
      </c>
      <c r="G206" s="214" t="s">
        <v>436</v>
      </c>
      <c r="H206" s="215">
        <v>12</v>
      </c>
      <c r="I206" s="216"/>
      <c r="J206" s="217">
        <f>ROUND(I206*H206,2)</f>
        <v>0</v>
      </c>
      <c r="K206" s="213" t="s">
        <v>123</v>
      </c>
      <c r="L206" s="41"/>
      <c r="M206" s="218" t="s">
        <v>1</v>
      </c>
      <c r="N206" s="219" t="s">
        <v>41</v>
      </c>
      <c r="O206" s="88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2" t="s">
        <v>135</v>
      </c>
      <c r="AT206" s="222" t="s">
        <v>119</v>
      </c>
      <c r="AU206" s="222" t="s">
        <v>85</v>
      </c>
      <c r="AY206" s="14" t="s">
        <v>116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4" t="s">
        <v>83</v>
      </c>
      <c r="BK206" s="223">
        <f>ROUND(I206*H206,2)</f>
        <v>0</v>
      </c>
      <c r="BL206" s="14" t="s">
        <v>135</v>
      </c>
      <c r="BM206" s="222" t="s">
        <v>437</v>
      </c>
    </row>
    <row r="207" s="2" customFormat="1" ht="78" customHeight="1">
      <c r="A207" s="35"/>
      <c r="B207" s="36"/>
      <c r="C207" s="211" t="s">
        <v>438</v>
      </c>
      <c r="D207" s="211" t="s">
        <v>119</v>
      </c>
      <c r="E207" s="212" t="s">
        <v>439</v>
      </c>
      <c r="F207" s="213" t="s">
        <v>440</v>
      </c>
      <c r="G207" s="214" t="s">
        <v>436</v>
      </c>
      <c r="H207" s="215">
        <v>12</v>
      </c>
      <c r="I207" s="216"/>
      <c r="J207" s="217">
        <f>ROUND(I207*H207,2)</f>
        <v>0</v>
      </c>
      <c r="K207" s="213" t="s">
        <v>123</v>
      </c>
      <c r="L207" s="41"/>
      <c r="M207" s="218" t="s">
        <v>1</v>
      </c>
      <c r="N207" s="219" t="s">
        <v>41</v>
      </c>
      <c r="O207" s="88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2" t="s">
        <v>124</v>
      </c>
      <c r="AT207" s="222" t="s">
        <v>119</v>
      </c>
      <c r="AU207" s="222" t="s">
        <v>85</v>
      </c>
      <c r="AY207" s="14" t="s">
        <v>116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4" t="s">
        <v>83</v>
      </c>
      <c r="BK207" s="223">
        <f>ROUND(I207*H207,2)</f>
        <v>0</v>
      </c>
      <c r="BL207" s="14" t="s">
        <v>124</v>
      </c>
      <c r="BM207" s="222" t="s">
        <v>441</v>
      </c>
    </row>
    <row r="208" s="2" customFormat="1" ht="100.5" customHeight="1">
      <c r="A208" s="35"/>
      <c r="B208" s="36"/>
      <c r="C208" s="211" t="s">
        <v>442</v>
      </c>
      <c r="D208" s="211" t="s">
        <v>119</v>
      </c>
      <c r="E208" s="212" t="s">
        <v>443</v>
      </c>
      <c r="F208" s="213" t="s">
        <v>444</v>
      </c>
      <c r="G208" s="214" t="s">
        <v>436</v>
      </c>
      <c r="H208" s="215">
        <v>12</v>
      </c>
      <c r="I208" s="216"/>
      <c r="J208" s="217">
        <f>ROUND(I208*H208,2)</f>
        <v>0</v>
      </c>
      <c r="K208" s="213" t="s">
        <v>123</v>
      </c>
      <c r="L208" s="41"/>
      <c r="M208" s="218" t="s">
        <v>1</v>
      </c>
      <c r="N208" s="219" t="s">
        <v>41</v>
      </c>
      <c r="O208" s="88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2" t="s">
        <v>124</v>
      </c>
      <c r="AT208" s="222" t="s">
        <v>119</v>
      </c>
      <c r="AU208" s="222" t="s">
        <v>85</v>
      </c>
      <c r="AY208" s="14" t="s">
        <v>116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4" t="s">
        <v>83</v>
      </c>
      <c r="BK208" s="223">
        <f>ROUND(I208*H208,2)</f>
        <v>0</v>
      </c>
      <c r="BL208" s="14" t="s">
        <v>124</v>
      </c>
      <c r="BM208" s="222" t="s">
        <v>445</v>
      </c>
    </row>
    <row r="209" s="12" customFormat="1" ht="22.8" customHeight="1">
      <c r="A209" s="12"/>
      <c r="B209" s="195"/>
      <c r="C209" s="196"/>
      <c r="D209" s="197" t="s">
        <v>75</v>
      </c>
      <c r="E209" s="209" t="s">
        <v>446</v>
      </c>
      <c r="F209" s="209" t="s">
        <v>447</v>
      </c>
      <c r="G209" s="196"/>
      <c r="H209" s="196"/>
      <c r="I209" s="199"/>
      <c r="J209" s="210">
        <f>BK209</f>
        <v>0</v>
      </c>
      <c r="K209" s="196"/>
      <c r="L209" s="201"/>
      <c r="M209" s="202"/>
      <c r="N209" s="203"/>
      <c r="O209" s="203"/>
      <c r="P209" s="204">
        <f>P210</f>
        <v>0</v>
      </c>
      <c r="Q209" s="203"/>
      <c r="R209" s="204">
        <f>R210</f>
        <v>0</v>
      </c>
      <c r="S209" s="203"/>
      <c r="T209" s="205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6" t="s">
        <v>83</v>
      </c>
      <c r="AT209" s="207" t="s">
        <v>75</v>
      </c>
      <c r="AU209" s="207" t="s">
        <v>83</v>
      </c>
      <c r="AY209" s="206" t="s">
        <v>116</v>
      </c>
      <c r="BK209" s="208">
        <f>BK210</f>
        <v>0</v>
      </c>
    </row>
    <row r="210" s="2" customFormat="1" ht="90" customHeight="1">
      <c r="A210" s="35"/>
      <c r="B210" s="36"/>
      <c r="C210" s="211" t="s">
        <v>448</v>
      </c>
      <c r="D210" s="211" t="s">
        <v>119</v>
      </c>
      <c r="E210" s="212" t="s">
        <v>449</v>
      </c>
      <c r="F210" s="213" t="s">
        <v>450</v>
      </c>
      <c r="G210" s="214" t="s">
        <v>451</v>
      </c>
      <c r="H210" s="216"/>
      <c r="I210" s="216"/>
      <c r="J210" s="217">
        <f>ROUND(I210*H210,2)</f>
        <v>0</v>
      </c>
      <c r="K210" s="213" t="s">
        <v>123</v>
      </c>
      <c r="L210" s="41"/>
      <c r="M210" s="234" t="s">
        <v>1</v>
      </c>
      <c r="N210" s="235" t="s">
        <v>41</v>
      </c>
      <c r="O210" s="236"/>
      <c r="P210" s="237">
        <f>O210*H210</f>
        <v>0</v>
      </c>
      <c r="Q210" s="237">
        <v>0</v>
      </c>
      <c r="R210" s="237">
        <f>Q210*H210</f>
        <v>0</v>
      </c>
      <c r="S210" s="237">
        <v>0</v>
      </c>
      <c r="T210" s="238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2" t="s">
        <v>135</v>
      </c>
      <c r="AT210" s="222" t="s">
        <v>119</v>
      </c>
      <c r="AU210" s="222" t="s">
        <v>85</v>
      </c>
      <c r="AY210" s="14" t="s">
        <v>116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4" t="s">
        <v>83</v>
      </c>
      <c r="BK210" s="223">
        <f>ROUND(I210*H210,2)</f>
        <v>0</v>
      </c>
      <c r="BL210" s="14" t="s">
        <v>135</v>
      </c>
      <c r="BM210" s="222" t="s">
        <v>452</v>
      </c>
    </row>
    <row r="211" s="2" customFormat="1" ht="6.96" customHeight="1">
      <c r="A211" s="35"/>
      <c r="B211" s="63"/>
      <c r="C211" s="64"/>
      <c r="D211" s="64"/>
      <c r="E211" s="64"/>
      <c r="F211" s="64"/>
      <c r="G211" s="64"/>
      <c r="H211" s="64"/>
      <c r="I211" s="64"/>
      <c r="J211" s="64"/>
      <c r="K211" s="64"/>
      <c r="L211" s="41"/>
      <c r="M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</row>
  </sheetData>
  <sheetProtection sheet="1" autoFilter="0" formatColumns="0" formatRows="0" objects="1" scenarios="1" spinCount="100000" saltValue="jEcJa596iX9zFHjjBdHzfxdjSU2/rrjBmy+HSlNEgOG7c1WU8sEql7Jpn93B8gzPGFwtBxrUeJMX8R+VzDlGgw==" hashValue="Qdd7OY/4cq1NCt7Ipd5bygcxU/NCNwT2JKEOF7X39FSemd7AzE5w2cjdWvN9DCx03vacFQCQaHuFqbWFkMfn+w==" algorithmName="SHA-512" password="CC35"/>
  <autoFilter ref="C122:K21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Gazda Martin</dc:creator>
  <cp:lastModifiedBy>Gazda Martin</cp:lastModifiedBy>
  <dcterms:created xsi:type="dcterms:W3CDTF">2023-10-17T06:09:21Z</dcterms:created>
  <dcterms:modified xsi:type="dcterms:W3CDTF">2023-10-17T06:09:22Z</dcterms:modified>
</cp:coreProperties>
</file>